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9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Darbhanga!$A$5:$V$26</definedName>
    <definedName name="_xlnm._FilterDatabase" localSheetId="7" hidden="1">Tirhut!$A$5:$V$26</definedName>
    <definedName name="_xlnm.Print_Area" localSheetId="8">Darbhanga!$A$1:$V$26</definedName>
    <definedName name="_xlnm.Print_Area" localSheetId="2">Magadh!$A$1:$W$12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T21" i="10"/>
  <c r="N15"/>
  <c r="A2" i="14"/>
  <c r="A2" i="13"/>
  <c r="A2" i="8"/>
  <c r="A2" i="12"/>
  <c r="A2" i="5"/>
  <c r="A2" i="11"/>
  <c r="A2" i="6"/>
  <c r="A2" i="7"/>
  <c r="H14" i="6" l="1"/>
  <c r="E14"/>
  <c r="J25" i="10"/>
  <c r="D23"/>
  <c r="U12" i="14"/>
  <c r="V23" i="10" s="1"/>
  <c r="T12" i="14"/>
  <c r="U23" i="10" s="1"/>
  <c r="S12" i="14"/>
  <c r="R23" i="10" s="1"/>
  <c r="R12" i="14"/>
  <c r="Q23" i="10" s="1"/>
  <c r="Q12" i="14"/>
  <c r="P23" i="10" s="1"/>
  <c r="P12" i="14"/>
  <c r="O23" i="10" s="1"/>
  <c r="O12" i="14"/>
  <c r="N23" i="10" s="1"/>
  <c r="N12" i="14"/>
  <c r="M23" i="10" s="1"/>
  <c r="M12" i="14"/>
  <c r="L23" i="10" s="1"/>
  <c r="L12" i="14"/>
  <c r="K23" i="10" s="1"/>
  <c r="I12" i="14"/>
  <c r="S23" i="10" s="1"/>
  <c r="H12" i="14"/>
  <c r="F23" i="10" s="1"/>
  <c r="I23" s="1"/>
  <c r="E12" i="14"/>
  <c r="E23" i="10" s="1"/>
  <c r="U3" i="14"/>
  <c r="H21" i="10"/>
  <c r="D21"/>
  <c r="E25" i="13"/>
  <c r="E21" i="10" s="1"/>
  <c r="H19"/>
  <c r="G19"/>
  <c r="F17"/>
  <c r="I17" s="1"/>
  <c r="E19"/>
  <c r="D19"/>
  <c r="Y19"/>
  <c r="E25" i="8"/>
  <c r="U25" i="13"/>
  <c r="V21" i="10" s="1"/>
  <c r="T25" i="13"/>
  <c r="U21" i="10" s="1"/>
  <c r="S25" i="13"/>
  <c r="R21" i="10" s="1"/>
  <c r="R25" i="13"/>
  <c r="Q21" i="10" s="1"/>
  <c r="Q25" i="13"/>
  <c r="P21" i="10" s="1"/>
  <c r="P25" i="13"/>
  <c r="O21" i="10" s="1"/>
  <c r="O25" i="13"/>
  <c r="N21" i="10" s="1"/>
  <c r="N25" i="13"/>
  <c r="M21" i="10" s="1"/>
  <c r="M25" i="13"/>
  <c r="L21" i="10" s="1"/>
  <c r="L25" i="13"/>
  <c r="K21" i="10" s="1"/>
  <c r="I25" i="13"/>
  <c r="S21" i="10" s="1"/>
  <c r="Y22" s="1"/>
  <c r="H25" i="13"/>
  <c r="F21" i="10" s="1"/>
  <c r="I21" s="1"/>
  <c r="U3" i="13"/>
  <c r="H17" i="10"/>
  <c r="G17"/>
  <c r="D17"/>
  <c r="E29" i="12"/>
  <c r="E17" i="10" s="1"/>
  <c r="O15"/>
  <c r="P15"/>
  <c r="Q15"/>
  <c r="R15"/>
  <c r="H15"/>
  <c r="D15"/>
  <c r="Y15"/>
  <c r="U15"/>
  <c r="S15"/>
  <c r="K15"/>
  <c r="F15"/>
  <c r="E10" i="5"/>
  <c r="E15" i="10" s="1"/>
  <c r="H10" i="5"/>
  <c r="I15" i="10" s="1"/>
  <c r="W29" i="12"/>
  <c r="V17" i="10" s="1"/>
  <c r="V29" i="12"/>
  <c r="U17" i="10" s="1"/>
  <c r="U29" i="12"/>
  <c r="R17" i="10" s="1"/>
  <c r="T29" i="12"/>
  <c r="Q17" i="10" s="1"/>
  <c r="S29" i="12"/>
  <c r="P17" i="10" s="1"/>
  <c r="R29" i="12"/>
  <c r="O17" i="10" s="1"/>
  <c r="Q29" i="12"/>
  <c r="N17" i="10" s="1"/>
  <c r="P29" i="12"/>
  <c r="M17" i="10" s="1"/>
  <c r="O29" i="12"/>
  <c r="L17" i="10" s="1"/>
  <c r="N29" i="12"/>
  <c r="K17" i="10" s="1"/>
  <c r="K29" i="12"/>
  <c r="S17" i="10" s="1"/>
  <c r="H29" i="12"/>
  <c r="W3"/>
  <c r="K13" i="10"/>
  <c r="H13"/>
  <c r="G13"/>
  <c r="D13"/>
  <c r="E15" i="11"/>
  <c r="E13" i="10" s="1"/>
  <c r="O11"/>
  <c r="Q11"/>
  <c r="U11"/>
  <c r="F11"/>
  <c r="I11" s="1"/>
  <c r="H12" i="7"/>
  <c r="E11" i="10"/>
  <c r="D11"/>
  <c r="Y11"/>
  <c r="V15" i="11"/>
  <c r="V13" i="10" s="1"/>
  <c r="U15" i="11"/>
  <c r="T15"/>
  <c r="R13" i="10" s="1"/>
  <c r="S15" i="11"/>
  <c r="Q13" i="10" s="1"/>
  <c r="R15" i="11"/>
  <c r="P13" i="10" s="1"/>
  <c r="Q15" i="11"/>
  <c r="O13" i="10" s="1"/>
  <c r="P15" i="11"/>
  <c r="N13" i="10" s="1"/>
  <c r="O15" i="11"/>
  <c r="M13" i="10" s="1"/>
  <c r="N15" i="11"/>
  <c r="L13" i="10" s="1"/>
  <c r="M15" i="11"/>
  <c r="J15"/>
  <c r="S13" i="10" s="1"/>
  <c r="I15" i="11"/>
  <c r="H15"/>
  <c r="F13" i="10" s="1"/>
  <c r="I13" s="1"/>
  <c r="V3" i="11"/>
  <c r="M14" i="6"/>
  <c r="K11" i="10" s="1"/>
  <c r="N14" i="6"/>
  <c r="L11" i="10" s="1"/>
  <c r="O14" i="6"/>
  <c r="M11" i="10" s="1"/>
  <c r="P14" i="6"/>
  <c r="N11" i="10" s="1"/>
  <c r="Q14" i="6"/>
  <c r="R14"/>
  <c r="P11" i="10" s="1"/>
  <c r="S14" i="6"/>
  <c r="T14"/>
  <c r="R11" i="10" s="1"/>
  <c r="U14" i="6"/>
  <c r="U13" i="10" s="1"/>
  <c r="V14" i="6"/>
  <c r="V11" i="10" s="1"/>
  <c r="J14" i="6"/>
  <c r="S11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M10" i="4"/>
  <c r="K7" i="10" s="1"/>
  <c r="N10" i="4"/>
  <c r="L7" i="10" s="1"/>
  <c r="O10" i="4"/>
  <c r="M7" i="10" s="1"/>
  <c r="P10" i="4"/>
  <c r="Q10"/>
  <c r="O7" i="10" s="1"/>
  <c r="R10" i="4"/>
  <c r="P7" i="10" s="1"/>
  <c r="S10" i="4"/>
  <c r="T10"/>
  <c r="U10"/>
  <c r="U7" i="10" s="1"/>
  <c r="V10" i="4"/>
  <c r="V7" i="10" s="1"/>
  <c r="J10" i="4"/>
  <c r="S7" i="10" s="1"/>
  <c r="H10" i="4"/>
  <c r="U3" i="8"/>
  <c r="W3" i="5"/>
  <c r="V3" i="6"/>
  <c r="V3" i="7"/>
  <c r="V3" i="4"/>
  <c r="Y9" i="10"/>
  <c r="Y13"/>
  <c r="Y17"/>
  <c r="Y21"/>
  <c r="Y23"/>
  <c r="Y25"/>
  <c r="I25" i="8"/>
  <c r="S19" i="10" s="1"/>
  <c r="I10" i="5"/>
  <c r="J10"/>
  <c r="K10"/>
  <c r="D9" i="10"/>
  <c r="G9" s="1"/>
  <c r="I10" i="4"/>
  <c r="N7" i="10"/>
  <c r="D7"/>
  <c r="G7" s="1"/>
  <c r="L25" i="8"/>
  <c r="K19" i="10" s="1"/>
  <c r="M25" i="8"/>
  <c r="L19" i="10" s="1"/>
  <c r="N25" i="8"/>
  <c r="M19" i="10" s="1"/>
  <c r="O25" i="8"/>
  <c r="N19" i="10" s="1"/>
  <c r="P25" i="8"/>
  <c r="O19" i="10" s="1"/>
  <c r="Q25" i="8"/>
  <c r="P19" i="10" s="1"/>
  <c r="R25" i="8"/>
  <c r="Q19" i="10" s="1"/>
  <c r="S25" i="8"/>
  <c r="R19" i="10" s="1"/>
  <c r="T25" i="8"/>
  <c r="U19" i="10" s="1"/>
  <c r="U25" i="8"/>
  <c r="V19" i="10" s="1"/>
  <c r="H25" i="8"/>
  <c r="F19" i="10" s="1"/>
  <c r="I19" s="1"/>
  <c r="N10" i="5"/>
  <c r="O10"/>
  <c r="L15" i="10" s="1"/>
  <c r="P10" i="5"/>
  <c r="M15" i="10" s="1"/>
  <c r="Q10" i="5"/>
  <c r="R10"/>
  <c r="S10"/>
  <c r="T10"/>
  <c r="U10"/>
  <c r="V10"/>
  <c r="W10"/>
  <c r="V15" i="10" s="1"/>
  <c r="I14" i="6"/>
  <c r="I12" i="7"/>
  <c r="S9" i="10"/>
  <c r="V9"/>
  <c r="E12" i="7"/>
  <c r="E9" i="10" s="1"/>
  <c r="H9" s="1"/>
  <c r="Q7"/>
  <c r="R7"/>
  <c r="F7"/>
  <c r="I7" s="1"/>
  <c r="E10" i="4"/>
  <c r="E7" i="10" s="1"/>
  <c r="H7" s="1"/>
  <c r="T11" l="1"/>
  <c r="T13"/>
  <c r="Y14" s="1"/>
  <c r="G25"/>
  <c r="E25"/>
  <c r="T19"/>
  <c r="S25"/>
  <c r="M25"/>
  <c r="H25"/>
  <c r="Q25"/>
  <c r="O25"/>
  <c r="I25"/>
  <c r="T15"/>
  <c r="Y16" s="1"/>
  <c r="D25"/>
  <c r="F25"/>
  <c r="R25"/>
  <c r="P25"/>
  <c r="N25"/>
  <c r="L25"/>
  <c r="U25"/>
  <c r="K25"/>
  <c r="V25"/>
  <c r="Y20"/>
  <c r="Y12"/>
  <c r="T17"/>
  <c r="Y18" s="1"/>
  <c r="T23"/>
  <c r="T9"/>
  <c r="Y10" s="1"/>
  <c r="T7"/>
  <c r="Y8" s="1"/>
  <c r="T25" l="1"/>
  <c r="Y24"/>
</calcChain>
</file>

<file path=xl/sharedStrings.xml><?xml version="1.0" encoding="utf-8"?>
<sst xmlns="http://schemas.openxmlformats.org/spreadsheetml/2006/main" count="666" uniqueCount="351">
  <si>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</si>
  <si>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</si>
  <si>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</si>
  <si>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</si>
  <si>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</si>
  <si>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</si>
  <si>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</si>
  <si>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</si>
  <si>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</si>
  <si>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</si>
  <si>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</si>
  <si>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</si>
  <si>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</si>
  <si>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</si>
  <si>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</si>
  <si>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</si>
  <si>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</si>
  <si>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</si>
  <si>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</si>
  <si>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</si>
  <si>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</si>
  <si>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</si>
  <si>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</si>
  <si>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</si>
  <si>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</si>
  <si>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</si>
  <si>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</si>
  <si>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</si>
  <si>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</si>
  <si>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</si>
  <si>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</si>
  <si>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</si>
  <si>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</si>
  <si>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</si>
  <si>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</si>
  <si>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</si>
  <si>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</si>
  <si>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</si>
  <si>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</si>
  <si>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</si>
  <si>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</si>
  <si>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</si>
  <si>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</si>
  <si>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</si>
  <si>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</si>
  <si>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</si>
  <si>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</si>
  <si>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</si>
  <si>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</si>
  <si>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</si>
  <si>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</si>
  <si>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</si>
  <si>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</si>
  <si>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</si>
  <si>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</si>
  <si>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</si>
  <si>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</si>
  <si>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</si>
  <si>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</si>
  <si>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</si>
  <si>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</si>
  <si>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</si>
  <si>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</si>
  <si>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</si>
  <si>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</si>
  <si>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</si>
  <si>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</si>
  <si>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</si>
  <si>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</si>
  <si>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</si>
  <si>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</si>
  <si>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</si>
  <si>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</si>
  <si>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</si>
  <si>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</si>
  <si>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</si>
  <si>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</si>
  <si>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</si>
  <si>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</si>
  <si>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</si>
  <si>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</si>
  <si>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</si>
  <si>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</si>
  <si>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</si>
  <si>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</si>
  <si>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</si>
  <si>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</si>
  <si>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</si>
  <si>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</si>
  <si>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</si>
  <si>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</si>
  <si>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</si>
  <si>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</si>
  <si>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</si>
  <si>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</si>
  <si>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</si>
  <si>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</si>
  <si>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</si>
  <si>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</si>
  <si>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</si>
  <si>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</si>
  <si>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</si>
  <si>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</si>
  <si>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</si>
  <si>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</si>
  <si>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</si>
  <si>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</si>
  <si>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</si>
  <si>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</si>
  <si>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</si>
  <si>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</si>
  <si>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</si>
  <si>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</si>
  <si>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</si>
  <si>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</si>
  <si>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</si>
  <si>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</si>
  <si>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</si>
  <si>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</si>
  <si>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</si>
  <si>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</si>
  <si>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</si>
  <si>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</si>
  <si>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</si>
  <si>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</si>
  <si>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</si>
  <si>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</si>
  <si>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</si>
  <si>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</si>
  <si>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</si>
  <si>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</si>
  <si>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</si>
  <si>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</si>
  <si>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</si>
  <si>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</si>
  <si>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</si>
  <si>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</si>
  <si>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</si>
  <si>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</si>
  <si>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</si>
  <si>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</si>
  <si>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</si>
  <si>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</si>
  <si>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</si>
  <si>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</si>
  <si>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</si>
  <si>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</si>
  <si>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</si>
  <si>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</si>
  <si>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</si>
  <si>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</si>
  <si>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</si>
  <si>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</si>
  <si>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</si>
  <si>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</si>
  <si>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</si>
  <si>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</si>
  <si>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</si>
  <si>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</si>
  <si>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</si>
  <si>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</si>
  <si>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</si>
  <si>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</si>
  <si>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</si>
  <si>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</si>
  <si>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</si>
  <si>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</si>
  <si>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</si>
  <si>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</si>
  <si>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</si>
  <si>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</si>
  <si>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</si>
  <si>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</si>
  <si>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</si>
  <si>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</si>
  <si>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</si>
  <si>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</si>
  <si>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</si>
  <si>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</si>
  <si>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</si>
  <si>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</si>
  <si>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</si>
  <si>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</si>
  <si>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</si>
  <si>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</si>
  <si>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</si>
  <si>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</si>
  <si>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</si>
  <si>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</si>
  <si>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</si>
  <si>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</si>
  <si>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</si>
  <si>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</si>
  <si>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</si>
  <si>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</si>
  <si>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</si>
  <si>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</si>
  <si>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</si>
  <si>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</si>
  <si>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</si>
  <si>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</si>
  <si>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</si>
  <si>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</si>
  <si>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</si>
  <si>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</si>
  <si>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</si>
  <si>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</si>
  <si>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</si>
  <si>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</si>
  <si>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</si>
  <si>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</si>
  <si>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</si>
  <si>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</si>
  <si>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</si>
  <si>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</si>
  <si>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</si>
  <si>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</si>
  <si>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</si>
  <si>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</si>
  <si>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</si>
  <si>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</si>
  <si>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</si>
  <si>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</si>
  <si>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</si>
  <si>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</si>
  <si>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</si>
  <si>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</si>
  <si>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</si>
  <si>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</si>
  <si>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</si>
  <si>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</si>
  <si>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</si>
  <si>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</si>
  <si>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</si>
  <si>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</si>
  <si>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</si>
  <si>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</si>
  <si>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</si>
  <si>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</si>
  <si>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</si>
  <si>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</si>
  <si>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</si>
  <si>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</si>
  <si>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</si>
  <si>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</si>
  <si>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</si>
  <si>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</si>
  <si>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</si>
  <si>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</si>
  <si>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</si>
  <si>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</si>
  <si>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</si>
  <si>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</si>
  <si>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</si>
  <si>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</si>
  <si>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</si>
  <si>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</si>
  <si>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</si>
  <si>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</si>
  <si>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</si>
  <si>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</si>
  <si>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</si>
  <si>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</si>
  <si>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</si>
  <si>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</si>
  <si>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</si>
  <si>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</si>
  <si>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</si>
  <si>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</si>
  <si>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Land problem</t>
  </si>
  <si>
    <t>1st A/C bill paid</t>
  </si>
  <si>
    <t>3rd on A/C Bill Paid</t>
  </si>
  <si>
    <t>Date of  Aggrement</t>
  </si>
  <si>
    <t>Time of Completion</t>
  </si>
  <si>
    <t>10.5.2013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</si>
  <si>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</si>
  <si>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</si>
  <si>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</si>
  <si>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</si>
  <si>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</si>
  <si>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</si>
  <si>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</si>
  <si>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</si>
  <si>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</si>
  <si>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</si>
  <si>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</si>
  <si>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</si>
  <si>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</si>
  <si>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</si>
  <si>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</si>
  <si>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</si>
  <si>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</si>
  <si>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</si>
  <si>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</si>
  <si>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1st A/C 
bill paid</t>
  </si>
  <si>
    <t>2nd A/C 
bill paid</t>
  </si>
  <si>
    <t>12 
Month</t>
  </si>
  <si>
    <t>Rajendra Kumar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</si>
  <si>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</si>
  <si>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</si>
  <si>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</si>
  <si>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</si>
  <si>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</si>
  <si>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</si>
  <si>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</si>
  <si>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</si>
  <si>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</si>
  <si>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</si>
  <si>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</si>
  <si>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</si>
  <si>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</si>
  <si>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</si>
  <si>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</si>
  <si>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</si>
  <si>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</si>
  <si>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</si>
  <si>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</si>
  <si>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</si>
  <si>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</si>
  <si>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</si>
  <si>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</si>
  <si>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</si>
  <si>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</si>
  <si>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</si>
  <si>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</si>
  <si>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</si>
  <si>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</si>
  <si>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</si>
  <si>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Progress report for the construction of Girl's Hostel  building (2009-10)                          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</si>
  <si>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</si>
  <si>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</si>
  <si>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</si>
  <si>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</si>
  <si>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</si>
  <si>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</si>
  <si>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</si>
  <si>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Date:-31.05.2014</t>
  </si>
  <si>
    <t>B/W upto sill level</t>
  </si>
  <si>
    <t>Land Disput,court-stay</t>
  </si>
  <si>
    <t>1st on A/C Bill Paid</t>
  </si>
  <si>
    <t>Land Dispute Play ground</t>
  </si>
  <si>
    <t>Play ground, dispute</t>
  </si>
  <si>
    <t>Drawing</t>
  </si>
  <si>
    <t>no Land</t>
  </si>
  <si>
    <t>start after holi</t>
  </si>
  <si>
    <t>no land</t>
  </si>
  <si>
    <t>Required Pvt. Land Registration</t>
  </si>
  <si>
    <t>start on 20.03.14</t>
  </si>
  <si>
    <t>work stopped by contractor</t>
  </si>
  <si>
    <t>land problem settle ina week</t>
  </si>
  <si>
    <t>COMP ON 30.05.14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</si>
</sst>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1" fontId="0" fillId="0" borderId="0" xfId="0" applyNumberFormat="1"/>
    <xf numFmtId="0" fontId="36" fillId="0" borderId="1" xfId="0" applyFont="1" applyFill="1" applyBorder="1" applyAlignment="1"/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view="pageBreakPreview" topLeftCell="A2" zoomScale="95" zoomScaleNormal="96" zoomScaleSheetLayoutView="95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O7" sqref="O7:O8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3.7109375" customWidth="1"/>
    <col min="5" max="5" width="4.42578125" customWidth="1"/>
    <col min="6" max="6" width="9.140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5" max="25" width="0" hidden="1" customWidth="1"/>
  </cols>
  <sheetData>
    <row r="2" spans="1:25">
      <c r="A2" s="185" t="s">
        <v>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5">
      <c r="A3" s="177" t="s">
        <v>328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8" t="s">
        <v>336</v>
      </c>
      <c r="W3" s="179"/>
    </row>
    <row r="4" spans="1:25" ht="15" customHeight="1">
      <c r="A4" s="184" t="s">
        <v>0</v>
      </c>
      <c r="B4" s="184" t="s">
        <v>24</v>
      </c>
      <c r="C4" s="184" t="s">
        <v>25</v>
      </c>
      <c r="D4" s="197" t="s">
        <v>229</v>
      </c>
      <c r="E4" s="198"/>
      <c r="F4" s="199"/>
      <c r="G4" s="197" t="s">
        <v>28</v>
      </c>
      <c r="H4" s="198"/>
      <c r="I4" s="199"/>
      <c r="J4" s="194" t="s">
        <v>21</v>
      </c>
      <c r="K4" s="202" t="s">
        <v>16</v>
      </c>
      <c r="L4" s="202"/>
      <c r="M4" s="202"/>
      <c r="N4" s="202"/>
      <c r="O4" s="202"/>
      <c r="P4" s="202"/>
      <c r="Q4" s="202"/>
      <c r="R4" s="203"/>
      <c r="S4" s="166" t="s">
        <v>31</v>
      </c>
      <c r="T4" s="167"/>
      <c r="U4" s="168"/>
      <c r="V4" s="169" t="s">
        <v>329</v>
      </c>
      <c r="W4" s="172" t="s">
        <v>14</v>
      </c>
    </row>
    <row r="5" spans="1:25" ht="18.75" customHeight="1">
      <c r="A5" s="184"/>
      <c r="B5" s="184"/>
      <c r="C5" s="184"/>
      <c r="D5" s="200" t="s">
        <v>26</v>
      </c>
      <c r="E5" s="192" t="s">
        <v>29</v>
      </c>
      <c r="F5" s="192" t="s">
        <v>27</v>
      </c>
      <c r="G5" s="182" t="s">
        <v>26</v>
      </c>
      <c r="H5" s="192" t="s">
        <v>29</v>
      </c>
      <c r="I5" s="192" t="s">
        <v>27</v>
      </c>
      <c r="J5" s="195"/>
      <c r="K5" s="175" t="s">
        <v>15</v>
      </c>
      <c r="L5" s="180" t="s">
        <v>10</v>
      </c>
      <c r="M5" s="182" t="s">
        <v>9</v>
      </c>
      <c r="N5" s="188" t="s">
        <v>17</v>
      </c>
      <c r="O5" s="189"/>
      <c r="P5" s="188" t="s">
        <v>18</v>
      </c>
      <c r="Q5" s="189"/>
      <c r="R5" s="190" t="s">
        <v>13</v>
      </c>
      <c r="S5" s="186" t="s">
        <v>7</v>
      </c>
      <c r="T5" s="186" t="s">
        <v>30</v>
      </c>
      <c r="U5" s="186" t="s">
        <v>8</v>
      </c>
      <c r="V5" s="170"/>
      <c r="W5" s="173"/>
    </row>
    <row r="6" spans="1:25" ht="39.75" customHeight="1">
      <c r="A6" s="184"/>
      <c r="B6" s="184"/>
      <c r="C6" s="184"/>
      <c r="D6" s="201"/>
      <c r="E6" s="193"/>
      <c r="F6" s="193"/>
      <c r="G6" s="183"/>
      <c r="H6" s="193"/>
      <c r="I6" s="193"/>
      <c r="J6" s="196"/>
      <c r="K6" s="176"/>
      <c r="L6" s="181"/>
      <c r="M6" s="183"/>
      <c r="N6" s="19" t="s">
        <v>11</v>
      </c>
      <c r="O6" s="19" t="s">
        <v>12</v>
      </c>
      <c r="P6" s="19" t="s">
        <v>11</v>
      </c>
      <c r="Q6" s="19" t="s">
        <v>12</v>
      </c>
      <c r="R6" s="191"/>
      <c r="S6" s="187"/>
      <c r="T6" s="187"/>
      <c r="U6" s="187"/>
      <c r="V6" s="171"/>
      <c r="W6" s="174"/>
      <c r="Y6" t="s">
        <v>262</v>
      </c>
    </row>
    <row r="7" spans="1:25" ht="33.75" customHeight="1">
      <c r="A7" s="132">
        <v>1</v>
      </c>
      <c r="B7" s="132" t="s">
        <v>299</v>
      </c>
      <c r="C7" s="147" t="s">
        <v>306</v>
      </c>
      <c r="D7" s="138">
        <f>Patna!A9</f>
        <v>2</v>
      </c>
      <c r="E7" s="138">
        <f>Patna!E10</f>
        <v>2</v>
      </c>
      <c r="F7" s="138">
        <f>Patna!H10</f>
        <v>260.51</v>
      </c>
      <c r="G7" s="132">
        <f>D7</f>
        <v>2</v>
      </c>
      <c r="H7" s="138">
        <f>E7</f>
        <v>2</v>
      </c>
      <c r="I7" s="132">
        <f>F7</f>
        <v>260.51</v>
      </c>
      <c r="J7" s="82"/>
      <c r="K7" s="132">
        <f>Patna!M10</f>
        <v>0</v>
      </c>
      <c r="L7" s="132">
        <f>Patna!N10</f>
        <v>1</v>
      </c>
      <c r="M7" s="132">
        <f>Patna!O10</f>
        <v>1</v>
      </c>
      <c r="N7" s="132">
        <f>Patna!P10</f>
        <v>0</v>
      </c>
      <c r="O7" s="132">
        <f>Patna!Q10</f>
        <v>0</v>
      </c>
      <c r="P7" s="132">
        <f>Patna!R10</f>
        <v>0</v>
      </c>
      <c r="Q7" s="132">
        <f>Patna!S10</f>
        <v>0</v>
      </c>
      <c r="R7" s="132">
        <f>Patna!T10</f>
        <v>0</v>
      </c>
      <c r="S7" s="134">
        <f>Patna!J10</f>
        <v>0</v>
      </c>
      <c r="T7" s="134">
        <f>K7+L7+M7+N7+O7+P7+Q7+R7</f>
        <v>2</v>
      </c>
      <c r="U7" s="134">
        <f>Patna!U10</f>
        <v>0</v>
      </c>
      <c r="V7" s="136">
        <f>Patna!V10</f>
        <v>23.59</v>
      </c>
      <c r="W7" s="159"/>
      <c r="X7" s="13"/>
    </row>
    <row r="8" spans="1:25" ht="37.5" customHeight="1">
      <c r="A8" s="146"/>
      <c r="B8" s="146"/>
      <c r="C8" s="148"/>
      <c r="D8" s="139"/>
      <c r="E8" s="139"/>
      <c r="F8" s="139"/>
      <c r="G8" s="133"/>
      <c r="H8" s="139"/>
      <c r="I8" s="133"/>
      <c r="J8" s="82"/>
      <c r="K8" s="133"/>
      <c r="L8" s="133"/>
      <c r="M8" s="133"/>
      <c r="N8" s="133"/>
      <c r="O8" s="133"/>
      <c r="P8" s="133"/>
      <c r="Q8" s="133"/>
      <c r="R8" s="133"/>
      <c r="S8" s="135"/>
      <c r="T8" s="135"/>
      <c r="U8" s="135"/>
      <c r="V8" s="137"/>
      <c r="W8" s="160"/>
      <c r="X8" s="13"/>
      <c r="Y8">
        <f>H7-S7-T7-U7</f>
        <v>0</v>
      </c>
    </row>
    <row r="9" spans="1:25" ht="39.75" customHeight="1">
      <c r="A9" s="132">
        <v>2</v>
      </c>
      <c r="B9" s="132" t="s">
        <v>300</v>
      </c>
      <c r="C9" s="164" t="s">
        <v>307</v>
      </c>
      <c r="D9" s="138">
        <f>Magadh!A11</f>
        <v>3</v>
      </c>
      <c r="E9" s="138">
        <f>Magadh!E12</f>
        <v>4</v>
      </c>
      <c r="F9" s="138">
        <f>Magadh!H12</f>
        <v>517.71</v>
      </c>
      <c r="G9" s="132">
        <f>D9</f>
        <v>3</v>
      </c>
      <c r="H9" s="138">
        <f>E9</f>
        <v>4</v>
      </c>
      <c r="I9" s="132">
        <f>F9</f>
        <v>517.71</v>
      </c>
      <c r="J9" s="82"/>
      <c r="K9" s="132">
        <f>Magadh!M12</f>
        <v>0</v>
      </c>
      <c r="L9" s="132">
        <f>Magadh!N12</f>
        <v>0</v>
      </c>
      <c r="M9" s="132">
        <f>Magadh!O12</f>
        <v>0</v>
      </c>
      <c r="N9" s="132">
        <f>Magadh!P12</f>
        <v>0</v>
      </c>
      <c r="O9" s="132">
        <f>Magadh!Q12</f>
        <v>0</v>
      </c>
      <c r="P9" s="132">
        <f>Magadh!R12</f>
        <v>0</v>
      </c>
      <c r="Q9" s="132">
        <f>Magadh!S12</f>
        <v>0</v>
      </c>
      <c r="R9" s="132">
        <f>Magadh!T12</f>
        <v>2</v>
      </c>
      <c r="S9" s="134">
        <f>Magadh!J12</f>
        <v>2</v>
      </c>
      <c r="T9" s="134">
        <f t="shared" ref="T9:T23" si="0">K9+L9+M9+N9+O9+P9+Q9+R9</f>
        <v>2</v>
      </c>
      <c r="U9" s="134">
        <f>Magadh!U12</f>
        <v>0</v>
      </c>
      <c r="V9" s="136">
        <f>Magadh!V12</f>
        <v>133.25</v>
      </c>
      <c r="W9" s="132"/>
      <c r="X9" s="13"/>
      <c r="Y9">
        <f t="shared" ref="Y9:Y25" si="1">H8-S8-T8-U8</f>
        <v>0</v>
      </c>
    </row>
    <row r="10" spans="1:25" ht="39.75" customHeight="1">
      <c r="A10" s="146"/>
      <c r="B10" s="146"/>
      <c r="C10" s="165"/>
      <c r="D10" s="139"/>
      <c r="E10" s="139"/>
      <c r="F10" s="139"/>
      <c r="G10" s="133"/>
      <c r="H10" s="139"/>
      <c r="I10" s="133"/>
      <c r="J10" s="20"/>
      <c r="K10" s="133"/>
      <c r="L10" s="133"/>
      <c r="M10" s="133"/>
      <c r="N10" s="133"/>
      <c r="O10" s="133"/>
      <c r="P10" s="133"/>
      <c r="Q10" s="133"/>
      <c r="R10" s="133"/>
      <c r="S10" s="135"/>
      <c r="T10" s="135"/>
      <c r="U10" s="135"/>
      <c r="V10" s="137"/>
      <c r="W10" s="133"/>
      <c r="X10" s="13"/>
      <c r="Y10">
        <f t="shared" si="1"/>
        <v>0</v>
      </c>
    </row>
    <row r="11" spans="1:25" ht="39" customHeight="1">
      <c r="A11" s="132">
        <v>3</v>
      </c>
      <c r="B11" s="163" t="s">
        <v>301</v>
      </c>
      <c r="C11" s="147" t="s">
        <v>308</v>
      </c>
      <c r="D11" s="138">
        <f>Bhagalpur!A11</f>
        <v>3</v>
      </c>
      <c r="E11" s="138">
        <f>Bhagalpur!E14</f>
        <v>6</v>
      </c>
      <c r="F11" s="138">
        <f>Bhagalpur!H14</f>
        <v>785.93000000000006</v>
      </c>
      <c r="G11" s="132">
        <v>3</v>
      </c>
      <c r="H11" s="138">
        <v>6</v>
      </c>
      <c r="I11" s="142">
        <f>F11</f>
        <v>785.93000000000006</v>
      </c>
      <c r="J11" s="82"/>
      <c r="K11" s="132">
        <f>Bhagalpur!M14</f>
        <v>1</v>
      </c>
      <c r="L11" s="132">
        <f>Bhagalpur!N14</f>
        <v>0</v>
      </c>
      <c r="M11" s="132">
        <f>Bhagalpur!O14</f>
        <v>0</v>
      </c>
      <c r="N11" s="132">
        <f>Bhagalpur!P14</f>
        <v>0</v>
      </c>
      <c r="O11" s="132">
        <f>Bhagalpur!Q14</f>
        <v>0</v>
      </c>
      <c r="P11" s="132">
        <f>Bhagalpur!R14</f>
        <v>0</v>
      </c>
      <c r="Q11" s="132">
        <f>Bhagalpur!S14</f>
        <v>0</v>
      </c>
      <c r="R11" s="132">
        <f>Bhagalpur!T14</f>
        <v>2</v>
      </c>
      <c r="S11" s="155">
        <f>Bhagalpur!J14</f>
        <v>3</v>
      </c>
      <c r="T11" s="134">
        <f>K11+L11+M11+N11+O11+P11+Q11+R11</f>
        <v>3</v>
      </c>
      <c r="U11" s="132">
        <f>Bhagalpur!W14</f>
        <v>0</v>
      </c>
      <c r="V11" s="136">
        <f>Bhagalpur!V14</f>
        <v>146.70999999999998</v>
      </c>
      <c r="W11" s="144"/>
      <c r="X11" s="13"/>
      <c r="Y11">
        <f>H8-S8-T8-U8</f>
        <v>0</v>
      </c>
    </row>
    <row r="12" spans="1:25" ht="38.25" customHeight="1">
      <c r="A12" s="146"/>
      <c r="B12" s="163"/>
      <c r="C12" s="148"/>
      <c r="D12" s="139"/>
      <c r="E12" s="139"/>
      <c r="F12" s="139"/>
      <c r="G12" s="133"/>
      <c r="H12" s="139"/>
      <c r="I12" s="143"/>
      <c r="J12" s="82"/>
      <c r="K12" s="133"/>
      <c r="L12" s="133"/>
      <c r="M12" s="133"/>
      <c r="N12" s="133"/>
      <c r="O12" s="133"/>
      <c r="P12" s="133"/>
      <c r="Q12" s="133"/>
      <c r="R12" s="133"/>
      <c r="S12" s="156"/>
      <c r="T12" s="135"/>
      <c r="U12" s="133"/>
      <c r="V12" s="137"/>
      <c r="W12" s="145"/>
      <c r="X12" s="13"/>
      <c r="Y12">
        <f t="shared" ref="Y12" si="2">H11-S11-T11-U11</f>
        <v>0</v>
      </c>
    </row>
    <row r="13" spans="1:25" ht="39" customHeight="1">
      <c r="A13" s="132">
        <v>4</v>
      </c>
      <c r="B13" s="163" t="s">
        <v>302</v>
      </c>
      <c r="C13" s="147" t="s">
        <v>309</v>
      </c>
      <c r="D13" s="138">
        <f>Munger!A13</f>
        <v>3</v>
      </c>
      <c r="E13" s="138">
        <f>Munger!E15</f>
        <v>7</v>
      </c>
      <c r="F13" s="138">
        <f>Munger!H15</f>
        <v>901.72</v>
      </c>
      <c r="G13" s="132">
        <f>3-1</f>
        <v>2</v>
      </c>
      <c r="H13" s="138">
        <f>Munger!E10+Munger!E14</f>
        <v>5</v>
      </c>
      <c r="I13" s="157">
        <f>F13-Munger!H11</f>
        <v>648.5</v>
      </c>
      <c r="J13" s="82"/>
      <c r="K13" s="132">
        <f>Munger!M15</f>
        <v>0</v>
      </c>
      <c r="L13" s="132">
        <f>Munger!N15</f>
        <v>2</v>
      </c>
      <c r="M13" s="132">
        <f>Munger!O15</f>
        <v>0</v>
      </c>
      <c r="N13" s="132">
        <f>Munger!P15</f>
        <v>0</v>
      </c>
      <c r="O13" s="132">
        <f>Munger!Q15</f>
        <v>2</v>
      </c>
      <c r="P13" s="132">
        <f>Munger!R15</f>
        <v>0</v>
      </c>
      <c r="Q13" s="132">
        <f>Munger!S15</f>
        <v>0</v>
      </c>
      <c r="R13" s="132">
        <f>Munger!T15</f>
        <v>0</v>
      </c>
      <c r="S13" s="134">
        <f>Munger!J15</f>
        <v>1</v>
      </c>
      <c r="T13" s="134">
        <f>K13+L13+M13+N13+O13+P13+Q13+R13</f>
        <v>4</v>
      </c>
      <c r="U13" s="134">
        <f>Bhagalpur!U14</f>
        <v>0</v>
      </c>
      <c r="V13" s="136">
        <f>Munger!V15</f>
        <v>68.12</v>
      </c>
      <c r="W13" s="144"/>
      <c r="X13" s="13"/>
      <c r="Y13">
        <f>H10-S10-T10-U10</f>
        <v>0</v>
      </c>
    </row>
    <row r="14" spans="1:25" ht="38.25" customHeight="1">
      <c r="A14" s="146"/>
      <c r="B14" s="163"/>
      <c r="C14" s="148"/>
      <c r="D14" s="139"/>
      <c r="E14" s="139"/>
      <c r="F14" s="139"/>
      <c r="G14" s="133"/>
      <c r="H14" s="139"/>
      <c r="I14" s="158"/>
      <c r="J14" s="82"/>
      <c r="K14" s="133"/>
      <c r="L14" s="133"/>
      <c r="M14" s="133"/>
      <c r="N14" s="133"/>
      <c r="O14" s="133"/>
      <c r="P14" s="133"/>
      <c r="Q14" s="133"/>
      <c r="R14" s="133"/>
      <c r="S14" s="135"/>
      <c r="T14" s="135"/>
      <c r="U14" s="135"/>
      <c r="V14" s="137"/>
      <c r="W14" s="145"/>
      <c r="X14" s="13"/>
      <c r="Y14">
        <f t="shared" si="1"/>
        <v>0</v>
      </c>
    </row>
    <row r="15" spans="1:25" ht="36.75" customHeight="1">
      <c r="A15" s="132">
        <v>5</v>
      </c>
      <c r="B15" s="132" t="s">
        <v>334</v>
      </c>
      <c r="C15" s="147" t="s">
        <v>322</v>
      </c>
      <c r="D15" s="138">
        <f>Kosi!A8</f>
        <v>1</v>
      </c>
      <c r="E15" s="132">
        <f>Kosi!E10</f>
        <v>2</v>
      </c>
      <c r="F15" s="149">
        <f>Kosi!H8</f>
        <v>283.58999999999997</v>
      </c>
      <c r="G15" s="132">
        <v>1</v>
      </c>
      <c r="H15" s="138">
        <f>Kosi!E9</f>
        <v>2</v>
      </c>
      <c r="I15" s="142">
        <f>Kosi!H10</f>
        <v>283.58999999999997</v>
      </c>
      <c r="J15" s="82"/>
      <c r="K15" s="151">
        <f>Kosi!Q8</f>
        <v>1</v>
      </c>
      <c r="L15" s="151">
        <f>Kosi!O10</f>
        <v>0</v>
      </c>
      <c r="M15" s="151">
        <f>Kosi!P10</f>
        <v>0</v>
      </c>
      <c r="N15" s="151">
        <f>Kosi!Q10</f>
        <v>1</v>
      </c>
      <c r="O15" s="151">
        <f>Kosi!R8</f>
        <v>0</v>
      </c>
      <c r="P15" s="151">
        <f>Kosi!S8</f>
        <v>0</v>
      </c>
      <c r="Q15" s="151">
        <f>Kosi!T8</f>
        <v>0</v>
      </c>
      <c r="R15" s="151">
        <f>Kosi!U8</f>
        <v>0</v>
      </c>
      <c r="S15" s="153">
        <f>Kosi!K8</f>
        <v>0</v>
      </c>
      <c r="T15" s="153">
        <f>K15+L15+M15+N15+O15+P15+Q15+R15</f>
        <v>2</v>
      </c>
      <c r="U15" s="153">
        <f>Kosi!V8</f>
        <v>0</v>
      </c>
      <c r="V15" s="136">
        <f>Kosi!W10</f>
        <v>66.06</v>
      </c>
      <c r="W15" s="144"/>
      <c r="X15" s="13"/>
      <c r="Y15">
        <f>H12-S12-T12-U12</f>
        <v>0</v>
      </c>
    </row>
    <row r="16" spans="1:25" ht="39.75" customHeight="1">
      <c r="A16" s="146"/>
      <c r="B16" s="146"/>
      <c r="C16" s="148"/>
      <c r="D16" s="139"/>
      <c r="E16" s="133"/>
      <c r="F16" s="150"/>
      <c r="G16" s="133"/>
      <c r="H16" s="139"/>
      <c r="I16" s="143"/>
      <c r="J16" s="22"/>
      <c r="K16" s="152"/>
      <c r="L16" s="152"/>
      <c r="M16" s="152"/>
      <c r="N16" s="152"/>
      <c r="O16" s="152"/>
      <c r="P16" s="152"/>
      <c r="Q16" s="152"/>
      <c r="R16" s="152"/>
      <c r="S16" s="154"/>
      <c r="T16" s="135"/>
      <c r="U16" s="154"/>
      <c r="V16" s="137"/>
      <c r="W16" s="145"/>
      <c r="X16" s="13"/>
      <c r="Y16" s="74">
        <f>H15-S15-T15-U15</f>
        <v>0</v>
      </c>
    </row>
    <row r="17" spans="1:25" ht="36.75" customHeight="1">
      <c r="A17" s="132">
        <v>6</v>
      </c>
      <c r="B17" s="132" t="s">
        <v>298</v>
      </c>
      <c r="C17" s="147" t="s">
        <v>310</v>
      </c>
      <c r="D17" s="138">
        <f>Purnea!A27</f>
        <v>8</v>
      </c>
      <c r="E17" s="132">
        <f>Purnea!E29</f>
        <v>21</v>
      </c>
      <c r="F17" s="149">
        <f>Purnea!H29</f>
        <v>2835.27</v>
      </c>
      <c r="G17" s="132">
        <f>8-1</f>
        <v>7</v>
      </c>
      <c r="H17" s="138">
        <f>Purnea!E10+Purnea!E12+Purnea!E15+Purnea!E20+Purnea!E23+Purnea!E26+Purnea!E28</f>
        <v>18</v>
      </c>
      <c r="I17" s="142">
        <f>F17-Purnea!H16</f>
        <v>2436.25</v>
      </c>
      <c r="J17" s="82"/>
      <c r="K17" s="151">
        <f>Purnea!N29</f>
        <v>1</v>
      </c>
      <c r="L17" s="151">
        <f>Purnea!O29</f>
        <v>3</v>
      </c>
      <c r="M17" s="151">
        <f>Purnea!P29</f>
        <v>0</v>
      </c>
      <c r="N17" s="151">
        <f>Purnea!Q29</f>
        <v>0</v>
      </c>
      <c r="O17" s="151">
        <f>Purnea!R29</f>
        <v>4</v>
      </c>
      <c r="P17" s="151">
        <f>Purnea!S29</f>
        <v>4</v>
      </c>
      <c r="Q17" s="151">
        <f>Purnea!T29</f>
        <v>2</v>
      </c>
      <c r="R17" s="151">
        <f>Purnea!U29</f>
        <v>2</v>
      </c>
      <c r="S17" s="153">
        <f>Purnea!K29</f>
        <v>2</v>
      </c>
      <c r="T17" s="134">
        <f t="shared" si="0"/>
        <v>16</v>
      </c>
      <c r="U17" s="153">
        <f>Purnea!V29</f>
        <v>0</v>
      </c>
      <c r="V17" s="136">
        <f>Purnea!W29</f>
        <v>725.35</v>
      </c>
      <c r="W17" s="144"/>
      <c r="X17" s="13"/>
      <c r="Y17">
        <f>H14-S14-T14-U14</f>
        <v>0</v>
      </c>
    </row>
    <row r="18" spans="1:25" ht="39.75" customHeight="1">
      <c r="A18" s="146"/>
      <c r="B18" s="146"/>
      <c r="C18" s="148"/>
      <c r="D18" s="139"/>
      <c r="E18" s="133"/>
      <c r="F18" s="150"/>
      <c r="G18" s="133"/>
      <c r="H18" s="139"/>
      <c r="I18" s="143"/>
      <c r="J18" s="22"/>
      <c r="K18" s="152"/>
      <c r="L18" s="152"/>
      <c r="M18" s="152"/>
      <c r="N18" s="152"/>
      <c r="O18" s="152"/>
      <c r="P18" s="152"/>
      <c r="Q18" s="152"/>
      <c r="R18" s="152"/>
      <c r="S18" s="154"/>
      <c r="T18" s="135"/>
      <c r="U18" s="154"/>
      <c r="V18" s="137"/>
      <c r="W18" s="145"/>
      <c r="X18" s="13"/>
      <c r="Y18" s="74">
        <f>H17-S17-T17-U17</f>
        <v>0</v>
      </c>
    </row>
    <row r="19" spans="1:25" ht="35.25" customHeight="1">
      <c r="A19" s="132">
        <v>7</v>
      </c>
      <c r="B19" s="132" t="s">
        <v>303</v>
      </c>
      <c r="C19" s="164" t="s">
        <v>311</v>
      </c>
      <c r="D19" s="138">
        <f>Tirhut!A23</f>
        <v>6</v>
      </c>
      <c r="E19" s="132">
        <f>Tirhut!E25</f>
        <v>17</v>
      </c>
      <c r="F19" s="138">
        <f>Tirhut!H25</f>
        <v>2375.3199999999997</v>
      </c>
      <c r="G19" s="132">
        <f>6-3</f>
        <v>3</v>
      </c>
      <c r="H19" s="140">
        <f>Tirhut!E10+Tirhut!E22+Tirhut!E24</f>
        <v>8</v>
      </c>
      <c r="I19" s="142">
        <f>F19-Tirhut!H11-Tirhut!H14-Tirhut!H17</f>
        <v>1106.6399999999996</v>
      </c>
      <c r="J19" s="82"/>
      <c r="K19" s="132">
        <f>Tirhut!L25</f>
        <v>0</v>
      </c>
      <c r="L19" s="132">
        <f>Tirhut!M25</f>
        <v>1</v>
      </c>
      <c r="M19" s="132">
        <f>Tirhut!N25</f>
        <v>0</v>
      </c>
      <c r="N19" s="132">
        <f>Tirhut!O25</f>
        <v>0</v>
      </c>
      <c r="O19" s="132">
        <f>Tirhut!P25</f>
        <v>1</v>
      </c>
      <c r="P19" s="132">
        <f>Tirhut!Q25</f>
        <v>0</v>
      </c>
      <c r="Q19" s="132">
        <f>Tirhut!R25</f>
        <v>2</v>
      </c>
      <c r="R19" s="132">
        <f>Tirhut!S25</f>
        <v>4</v>
      </c>
      <c r="S19" s="134">
        <f>Tirhut!I25</f>
        <v>0</v>
      </c>
      <c r="T19" s="134">
        <f>K19+L19+M19+N19+O19+P19+Q19+R19</f>
        <v>8</v>
      </c>
      <c r="U19" s="134">
        <f>Tirhut!T25</f>
        <v>0</v>
      </c>
      <c r="V19" s="136">
        <f>Tirhut!U25</f>
        <v>476.44</v>
      </c>
      <c r="W19" s="130"/>
      <c r="X19" s="13"/>
      <c r="Y19">
        <f>H16-S16-T16-U16</f>
        <v>0</v>
      </c>
    </row>
    <row r="20" spans="1:25" ht="45.75" customHeight="1">
      <c r="A20" s="146"/>
      <c r="B20" s="146"/>
      <c r="C20" s="165"/>
      <c r="D20" s="139"/>
      <c r="E20" s="133"/>
      <c r="F20" s="139"/>
      <c r="G20" s="133"/>
      <c r="H20" s="141"/>
      <c r="I20" s="143"/>
      <c r="J20" s="82"/>
      <c r="K20" s="133"/>
      <c r="L20" s="133"/>
      <c r="M20" s="133"/>
      <c r="N20" s="133"/>
      <c r="O20" s="133"/>
      <c r="P20" s="133"/>
      <c r="Q20" s="133"/>
      <c r="R20" s="133"/>
      <c r="S20" s="135"/>
      <c r="T20" s="135"/>
      <c r="U20" s="135"/>
      <c r="V20" s="137"/>
      <c r="W20" s="131"/>
      <c r="X20" s="13"/>
      <c r="Y20">
        <f t="shared" ref="Y20" si="3">H19-S19-T19-U19</f>
        <v>0</v>
      </c>
    </row>
    <row r="21" spans="1:25" ht="35.25" customHeight="1">
      <c r="A21" s="132">
        <v>8</v>
      </c>
      <c r="B21" s="132" t="s">
        <v>304</v>
      </c>
      <c r="C21" s="164" t="s">
        <v>312</v>
      </c>
      <c r="D21" s="138">
        <f>Darbhanga!A23</f>
        <v>7</v>
      </c>
      <c r="E21" s="132">
        <f>Darbhanga!E25</f>
        <v>17</v>
      </c>
      <c r="F21" s="138">
        <f>Darbhanga!H25</f>
        <v>2389.6100000000006</v>
      </c>
      <c r="G21" s="132">
        <v>7</v>
      </c>
      <c r="H21" s="140">
        <f>Darbhanga!E9+Darbhanga!E12+Darbhanga!E15+Darbhanga!E17+Darbhanga!E20+Darbhanga!E22+Darbhanga!E24</f>
        <v>17</v>
      </c>
      <c r="I21" s="142">
        <f>F21</f>
        <v>2389.6100000000006</v>
      </c>
      <c r="J21" s="82"/>
      <c r="K21" s="132">
        <f>Darbhanga!L25</f>
        <v>0</v>
      </c>
      <c r="L21" s="132">
        <f>Darbhanga!M25</f>
        <v>4</v>
      </c>
      <c r="M21" s="132">
        <f>Darbhanga!N25</f>
        <v>1</v>
      </c>
      <c r="N21" s="132">
        <f>Darbhanga!O25</f>
        <v>4</v>
      </c>
      <c r="O21" s="132">
        <f>Darbhanga!P25</f>
        <v>1</v>
      </c>
      <c r="P21" s="132">
        <f>Darbhanga!Q25</f>
        <v>2</v>
      </c>
      <c r="Q21" s="132">
        <f>Darbhanga!R25</f>
        <v>2</v>
      </c>
      <c r="R21" s="132">
        <f>Darbhanga!S25</f>
        <v>0</v>
      </c>
      <c r="S21" s="134">
        <f>Darbhanga!I25</f>
        <v>3</v>
      </c>
      <c r="T21" s="134">
        <f>K21+L21+M21+N21+O21+P21+Q21+R21</f>
        <v>14</v>
      </c>
      <c r="U21" s="134">
        <f>Darbhanga!T25</f>
        <v>0</v>
      </c>
      <c r="V21" s="136">
        <f>Darbhanga!U25</f>
        <v>455.52</v>
      </c>
      <c r="W21" s="130"/>
      <c r="X21" s="13"/>
      <c r="Y21">
        <f>H18-S18-T18-U18</f>
        <v>0</v>
      </c>
    </row>
    <row r="22" spans="1:25" ht="45.75" customHeight="1">
      <c r="A22" s="146"/>
      <c r="B22" s="146"/>
      <c r="C22" s="165"/>
      <c r="D22" s="139"/>
      <c r="E22" s="133"/>
      <c r="F22" s="139"/>
      <c r="G22" s="133"/>
      <c r="H22" s="141"/>
      <c r="I22" s="143"/>
      <c r="J22" s="82"/>
      <c r="K22" s="133"/>
      <c r="L22" s="133"/>
      <c r="M22" s="133"/>
      <c r="N22" s="133"/>
      <c r="O22" s="133"/>
      <c r="P22" s="133"/>
      <c r="Q22" s="133"/>
      <c r="R22" s="133"/>
      <c r="S22" s="135"/>
      <c r="T22" s="135"/>
      <c r="U22" s="135"/>
      <c r="V22" s="137"/>
      <c r="W22" s="131"/>
      <c r="X22" s="13"/>
      <c r="Y22" s="74">
        <f>H21-S21-T21-U21</f>
        <v>0</v>
      </c>
    </row>
    <row r="23" spans="1:25" ht="36" customHeight="1">
      <c r="A23" s="132">
        <v>9</v>
      </c>
      <c r="B23" s="132" t="s">
        <v>305</v>
      </c>
      <c r="C23" s="147" t="s">
        <v>313</v>
      </c>
      <c r="D23" s="138">
        <f>Saran!A10</f>
        <v>2</v>
      </c>
      <c r="E23" s="132">
        <f>Saran!E12</f>
        <v>4</v>
      </c>
      <c r="F23" s="138">
        <f>Saran!H12</f>
        <v>523.29</v>
      </c>
      <c r="G23" s="132">
        <v>2</v>
      </c>
      <c r="H23" s="138">
        <v>4</v>
      </c>
      <c r="I23" s="132">
        <f>F23</f>
        <v>523.29</v>
      </c>
      <c r="J23" s="82"/>
      <c r="K23" s="132">
        <f>Saran!L12</f>
        <v>0</v>
      </c>
      <c r="L23" s="132">
        <f>Saran!M12</f>
        <v>0</v>
      </c>
      <c r="M23" s="132">
        <f>Saran!N12</f>
        <v>0</v>
      </c>
      <c r="N23" s="132">
        <f>Saran!O12</f>
        <v>1</v>
      </c>
      <c r="O23" s="132">
        <f>Saran!P12</f>
        <v>0</v>
      </c>
      <c r="P23" s="132">
        <f>Saran!Q12</f>
        <v>0</v>
      </c>
      <c r="Q23" s="132">
        <f>Saran!R12</f>
        <v>0</v>
      </c>
      <c r="R23" s="132">
        <f>Saran!S12</f>
        <v>1</v>
      </c>
      <c r="S23" s="134">
        <f>Saran!I12</f>
        <v>2</v>
      </c>
      <c r="T23" s="134">
        <f t="shared" si="0"/>
        <v>2</v>
      </c>
      <c r="U23" s="134">
        <f>Saran!T12</f>
        <v>0</v>
      </c>
      <c r="V23" s="136">
        <f>Saran!U12</f>
        <v>112.09</v>
      </c>
      <c r="W23" s="144"/>
      <c r="X23" s="13"/>
      <c r="Y23">
        <f t="shared" si="1"/>
        <v>0</v>
      </c>
    </row>
    <row r="24" spans="1:25" ht="44.25" customHeight="1">
      <c r="A24" s="146"/>
      <c r="B24" s="146"/>
      <c r="C24" s="148"/>
      <c r="D24" s="139"/>
      <c r="E24" s="133"/>
      <c r="F24" s="139"/>
      <c r="G24" s="133"/>
      <c r="H24" s="139"/>
      <c r="I24" s="133"/>
      <c r="J24" s="82"/>
      <c r="K24" s="133"/>
      <c r="L24" s="133"/>
      <c r="M24" s="133"/>
      <c r="N24" s="133"/>
      <c r="O24" s="133"/>
      <c r="P24" s="133"/>
      <c r="Q24" s="133"/>
      <c r="R24" s="133"/>
      <c r="S24" s="135"/>
      <c r="T24" s="135"/>
      <c r="U24" s="135"/>
      <c r="V24" s="137"/>
      <c r="W24" s="145"/>
      <c r="X24" s="13"/>
      <c r="Y24">
        <f t="shared" si="1"/>
        <v>0</v>
      </c>
    </row>
    <row r="25" spans="1:25" ht="24" customHeight="1">
      <c r="A25" s="161" t="s">
        <v>228</v>
      </c>
      <c r="B25" s="162"/>
      <c r="C25" s="162"/>
      <c r="D25" s="24">
        <f>SUM(D7:D24)</f>
        <v>35</v>
      </c>
      <c r="E25" s="24">
        <f t="shared" ref="E25:V25" si="4">SUM(E7:E24)</f>
        <v>80</v>
      </c>
      <c r="F25" s="111">
        <f t="shared" si="4"/>
        <v>10872.95</v>
      </c>
      <c r="G25" s="24">
        <f t="shared" si="4"/>
        <v>30</v>
      </c>
      <c r="H25" s="24">
        <f t="shared" si="4"/>
        <v>66</v>
      </c>
      <c r="I25" s="24">
        <f t="shared" si="4"/>
        <v>8952.0299999999988</v>
      </c>
      <c r="J25" s="24">
        <f t="shared" si="4"/>
        <v>0</v>
      </c>
      <c r="K25" s="24">
        <f t="shared" si="4"/>
        <v>3</v>
      </c>
      <c r="L25" s="24">
        <f t="shared" si="4"/>
        <v>11</v>
      </c>
      <c r="M25" s="24">
        <f t="shared" si="4"/>
        <v>2</v>
      </c>
      <c r="N25" s="24">
        <f t="shared" si="4"/>
        <v>6</v>
      </c>
      <c r="O25" s="24">
        <f t="shared" si="4"/>
        <v>8</v>
      </c>
      <c r="P25" s="24">
        <f t="shared" si="4"/>
        <v>6</v>
      </c>
      <c r="Q25" s="24">
        <f t="shared" si="4"/>
        <v>6</v>
      </c>
      <c r="R25" s="24">
        <f t="shared" si="4"/>
        <v>11</v>
      </c>
      <c r="S25" s="24">
        <f t="shared" si="4"/>
        <v>13</v>
      </c>
      <c r="T25" s="24">
        <f>SUM(T7:T24)</f>
        <v>53</v>
      </c>
      <c r="U25" s="24">
        <f t="shared" si="4"/>
        <v>0</v>
      </c>
      <c r="V25" s="111">
        <f t="shared" si="4"/>
        <v>2207.13</v>
      </c>
      <c r="W25" s="21"/>
      <c r="Y25">
        <f t="shared" si="1"/>
        <v>0</v>
      </c>
    </row>
  </sheetData>
  <mergeCells count="227"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W7:W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S13:S14"/>
    <mergeCell ref="T13:T14"/>
    <mergeCell ref="U13:U14"/>
    <mergeCell ref="V13:V14"/>
    <mergeCell ref="W13:W14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9" sqref="V9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6.28515625" customWidth="1"/>
    <col min="22" max="22" width="13.42578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20.25" customHeight="1">
      <c r="A2" s="218" t="str">
        <f>Patna!A2</f>
        <v>Progress Report for the construction of Girls Hostel (2009-10)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ht="13.5" customHeight="1">
      <c r="A3" s="304" t="s">
        <v>332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2" t="str">
        <f>Summary!V3</f>
        <v>Date:-31.05.2014</v>
      </c>
      <c r="V3" s="303"/>
    </row>
    <row r="4" spans="1:22" ht="26.25" customHeight="1">
      <c r="A4" s="217" t="s">
        <v>327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5" customHeight="1">
      <c r="A5" s="206" t="s">
        <v>0</v>
      </c>
      <c r="B5" s="206" t="s">
        <v>1</v>
      </c>
      <c r="C5" s="206" t="s">
        <v>2</v>
      </c>
      <c r="D5" s="305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08" t="s">
        <v>16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6" t="s">
        <v>21</v>
      </c>
      <c r="V5" s="215" t="s">
        <v>14</v>
      </c>
    </row>
    <row r="6" spans="1:22" ht="24.75" customHeight="1">
      <c r="A6" s="206"/>
      <c r="B6" s="206"/>
      <c r="C6" s="206"/>
      <c r="D6" s="305"/>
      <c r="E6" s="206"/>
      <c r="F6" s="206"/>
      <c r="G6" s="206"/>
      <c r="H6" s="206"/>
      <c r="I6" s="204" t="s">
        <v>7</v>
      </c>
      <c r="J6" s="206" t="s">
        <v>272</v>
      </c>
      <c r="K6" s="206" t="s">
        <v>273</v>
      </c>
      <c r="L6" s="216" t="s">
        <v>15</v>
      </c>
      <c r="M6" s="205" t="s">
        <v>10</v>
      </c>
      <c r="N6" s="206" t="s">
        <v>9</v>
      </c>
      <c r="O6" s="209" t="s">
        <v>17</v>
      </c>
      <c r="P6" s="209"/>
      <c r="Q6" s="206" t="s">
        <v>18</v>
      </c>
      <c r="R6" s="206"/>
      <c r="S6" s="227" t="s">
        <v>13</v>
      </c>
      <c r="T6" s="207" t="s">
        <v>8</v>
      </c>
      <c r="U6" s="206"/>
      <c r="V6" s="215"/>
    </row>
    <row r="7" spans="1:22" ht="27.75" customHeight="1">
      <c r="A7" s="206"/>
      <c r="B7" s="206"/>
      <c r="C7" s="206"/>
      <c r="D7" s="305"/>
      <c r="E7" s="206"/>
      <c r="F7" s="206"/>
      <c r="G7" s="206"/>
      <c r="H7" s="206"/>
      <c r="I7" s="204"/>
      <c r="J7" s="206"/>
      <c r="K7" s="206"/>
      <c r="L7" s="216"/>
      <c r="M7" s="205"/>
      <c r="N7" s="206"/>
      <c r="O7" s="78" t="s">
        <v>11</v>
      </c>
      <c r="P7" s="78" t="s">
        <v>12</v>
      </c>
      <c r="Q7" s="78" t="s">
        <v>11</v>
      </c>
      <c r="R7" s="78" t="s">
        <v>12</v>
      </c>
      <c r="S7" s="227"/>
      <c r="T7" s="207"/>
      <c r="U7" s="206"/>
      <c r="V7" s="215"/>
    </row>
    <row r="8" spans="1:22" ht="27" customHeight="1">
      <c r="A8" s="222">
        <v>1</v>
      </c>
      <c r="B8" s="223" t="s">
        <v>97</v>
      </c>
      <c r="C8" s="224" t="s">
        <v>98</v>
      </c>
      <c r="D8" s="80" t="s">
        <v>99</v>
      </c>
      <c r="E8" s="98">
        <v>1</v>
      </c>
      <c r="F8" s="37" t="s">
        <v>101</v>
      </c>
      <c r="G8" s="259" t="s">
        <v>236</v>
      </c>
      <c r="H8" s="285">
        <v>262.24</v>
      </c>
      <c r="I8" s="27"/>
      <c r="J8" s="266"/>
      <c r="K8" s="266"/>
      <c r="L8" s="52"/>
      <c r="M8" s="52"/>
      <c r="N8" s="52"/>
      <c r="O8" s="73">
        <v>1</v>
      </c>
      <c r="P8" s="53"/>
      <c r="Q8" s="53"/>
      <c r="R8" s="53"/>
      <c r="S8" s="53"/>
      <c r="T8" s="53"/>
      <c r="U8" s="297"/>
      <c r="V8" s="45" t="s">
        <v>291</v>
      </c>
    </row>
    <row r="9" spans="1:22" ht="40.5" customHeight="1">
      <c r="A9" s="222"/>
      <c r="B9" s="223"/>
      <c r="C9" s="224"/>
      <c r="D9" s="37" t="s">
        <v>100</v>
      </c>
      <c r="E9" s="98">
        <v>2</v>
      </c>
      <c r="F9" s="37" t="s">
        <v>102</v>
      </c>
      <c r="G9" s="259"/>
      <c r="H9" s="285"/>
      <c r="I9" s="27">
        <v>1</v>
      </c>
      <c r="J9" s="268"/>
      <c r="K9" s="268"/>
      <c r="L9" s="53"/>
      <c r="M9" s="53"/>
      <c r="N9" s="53"/>
      <c r="O9" s="53"/>
      <c r="P9" s="53"/>
      <c r="Q9" s="53"/>
      <c r="R9" s="53"/>
      <c r="S9" s="53"/>
      <c r="T9" s="53"/>
      <c r="U9" s="297"/>
      <c r="V9" s="37" t="s">
        <v>291</v>
      </c>
    </row>
    <row r="10" spans="1:22" ht="35.25" customHeight="1">
      <c r="A10" s="222">
        <v>2</v>
      </c>
      <c r="B10" s="223" t="s">
        <v>103</v>
      </c>
      <c r="C10" s="224" t="s">
        <v>98</v>
      </c>
      <c r="D10" s="49" t="s">
        <v>104</v>
      </c>
      <c r="E10" s="98">
        <v>1</v>
      </c>
      <c r="F10" s="50" t="s">
        <v>106</v>
      </c>
      <c r="G10" s="259" t="s">
        <v>261</v>
      </c>
      <c r="H10" s="293">
        <v>261.05</v>
      </c>
      <c r="I10" s="28"/>
      <c r="J10" s="298" t="s">
        <v>288</v>
      </c>
      <c r="K10" s="264" t="s">
        <v>277</v>
      </c>
      <c r="L10" s="52"/>
      <c r="M10" s="52"/>
      <c r="N10" s="52"/>
      <c r="O10" s="52"/>
      <c r="P10" s="52"/>
      <c r="Q10" s="52"/>
      <c r="R10" s="52"/>
      <c r="S10" s="52">
        <v>1</v>
      </c>
      <c r="T10" s="53"/>
      <c r="U10" s="300">
        <v>112.09</v>
      </c>
      <c r="V10" s="21" t="s">
        <v>350</v>
      </c>
    </row>
    <row r="11" spans="1:22" ht="28.5" customHeight="1">
      <c r="A11" s="222"/>
      <c r="B11" s="223"/>
      <c r="C11" s="224"/>
      <c r="D11" s="49" t="s">
        <v>105</v>
      </c>
      <c r="E11" s="98">
        <v>2</v>
      </c>
      <c r="F11" s="50" t="s">
        <v>107</v>
      </c>
      <c r="G11" s="259"/>
      <c r="H11" s="293"/>
      <c r="I11" s="28">
        <v>1</v>
      </c>
      <c r="J11" s="299"/>
      <c r="K11" s="264"/>
      <c r="L11" s="53"/>
      <c r="M11" s="53"/>
      <c r="N11" s="53"/>
      <c r="O11" s="53"/>
      <c r="P11" s="53"/>
      <c r="Q11" s="53"/>
      <c r="R11" s="53"/>
      <c r="S11" s="53"/>
      <c r="T11" s="53"/>
      <c r="U11" s="301"/>
      <c r="V11" s="26" t="s">
        <v>269</v>
      </c>
    </row>
    <row r="12" spans="1:22" ht="21" customHeight="1">
      <c r="A12" s="4"/>
      <c r="B12" s="244" t="s">
        <v>23</v>
      </c>
      <c r="C12" s="244"/>
      <c r="D12" s="244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1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1</v>
      </c>
      <c r="T12" s="7">
        <f t="shared" si="0"/>
        <v>0</v>
      </c>
      <c r="U12" s="7">
        <f t="shared" si="0"/>
        <v>112.09</v>
      </c>
      <c r="V12" s="1"/>
    </row>
  </sheetData>
  <mergeCells count="43">
    <mergeCell ref="A5:A7"/>
    <mergeCell ref="B5:B7"/>
    <mergeCell ref="C5:C7"/>
    <mergeCell ref="D5:D7"/>
    <mergeCell ref="E5:E7"/>
    <mergeCell ref="A1:V1"/>
    <mergeCell ref="U3:V3"/>
    <mergeCell ref="A4:V4"/>
    <mergeCell ref="A2:V2"/>
    <mergeCell ref="A3:T3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</mergeCells>
  <pageMargins left="0.15748031496062992" right="0.15" top="0.11811023622047245" bottom="0.15748031496062992" header="0.11811023622047245" footer="0.11811023622047245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10"/>
  <sheetViews>
    <sheetView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9" sqref="V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hidden="1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>
      <c r="A2" s="218" t="s">
        <v>335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>
      <c r="A3" s="210" t="s">
        <v>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2" t="str">
        <f>Summary!V3</f>
        <v>Date:-31.05.2014</v>
      </c>
      <c r="W3" s="212"/>
    </row>
    <row r="4" spans="1:23" s="94" customFormat="1" ht="27.75" customHeight="1">
      <c r="A4" s="217" t="s">
        <v>314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ht="18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06" t="s">
        <v>20</v>
      </c>
      <c r="J5" s="208" t="s">
        <v>16</v>
      </c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6" t="s">
        <v>21</v>
      </c>
      <c r="W5" s="215" t="s">
        <v>14</v>
      </c>
    </row>
    <row r="6" spans="1:23" ht="21" customHeight="1">
      <c r="A6" s="206"/>
      <c r="B6" s="206"/>
      <c r="C6" s="206"/>
      <c r="D6" s="206"/>
      <c r="E6" s="206"/>
      <c r="F6" s="206"/>
      <c r="G6" s="206"/>
      <c r="H6" s="206"/>
      <c r="I6" s="206"/>
      <c r="J6" s="204" t="s">
        <v>7</v>
      </c>
      <c r="K6" s="206" t="s">
        <v>272</v>
      </c>
      <c r="L6" s="206" t="s">
        <v>273</v>
      </c>
      <c r="M6" s="216" t="s">
        <v>15</v>
      </c>
      <c r="N6" s="205" t="s">
        <v>10</v>
      </c>
      <c r="O6" s="206" t="s">
        <v>9</v>
      </c>
      <c r="P6" s="209" t="s">
        <v>17</v>
      </c>
      <c r="Q6" s="209"/>
      <c r="R6" s="204" t="s">
        <v>18</v>
      </c>
      <c r="S6" s="204"/>
      <c r="T6" s="205" t="s">
        <v>13</v>
      </c>
      <c r="U6" s="207" t="s">
        <v>8</v>
      </c>
      <c r="V6" s="206"/>
      <c r="W6" s="215"/>
    </row>
    <row r="7" spans="1:23" ht="27.75" customHeight="1">
      <c r="A7" s="206"/>
      <c r="B7" s="206"/>
      <c r="C7" s="206"/>
      <c r="D7" s="206"/>
      <c r="E7" s="206"/>
      <c r="F7" s="206"/>
      <c r="G7" s="206"/>
      <c r="H7" s="206"/>
      <c r="I7" s="206"/>
      <c r="J7" s="204"/>
      <c r="K7" s="206"/>
      <c r="L7" s="206"/>
      <c r="M7" s="216"/>
      <c r="N7" s="205"/>
      <c r="O7" s="206"/>
      <c r="P7" s="38" t="s">
        <v>11</v>
      </c>
      <c r="Q7" s="38" t="s">
        <v>12</v>
      </c>
      <c r="R7" s="38" t="s">
        <v>11</v>
      </c>
      <c r="S7" s="38" t="s">
        <v>12</v>
      </c>
      <c r="T7" s="205"/>
      <c r="U7" s="207"/>
      <c r="V7" s="206"/>
      <c r="W7" s="215"/>
    </row>
    <row r="8" spans="1:23" ht="58.5" customHeight="1">
      <c r="A8" s="84">
        <v>1</v>
      </c>
      <c r="B8" s="42" t="s">
        <v>82</v>
      </c>
      <c r="C8" s="112" t="s">
        <v>34</v>
      </c>
      <c r="D8" s="63" t="s">
        <v>33</v>
      </c>
      <c r="E8" s="90">
        <v>1</v>
      </c>
      <c r="F8" s="70" t="s">
        <v>83</v>
      </c>
      <c r="G8" s="114" t="s">
        <v>233</v>
      </c>
      <c r="H8" s="35">
        <v>130.29</v>
      </c>
      <c r="I8" s="2"/>
      <c r="J8" s="6"/>
      <c r="K8" s="65" t="s">
        <v>274</v>
      </c>
      <c r="L8" s="65" t="s">
        <v>275</v>
      </c>
      <c r="M8" s="52"/>
      <c r="N8" s="115">
        <v>1</v>
      </c>
      <c r="O8" s="53"/>
      <c r="P8" s="53"/>
      <c r="Q8" s="53"/>
      <c r="R8" s="53"/>
      <c r="S8" s="53"/>
      <c r="T8" s="53"/>
      <c r="U8" s="53"/>
      <c r="V8" s="44"/>
      <c r="W8" s="9"/>
    </row>
    <row r="9" spans="1:23" ht="69.75" customHeight="1">
      <c r="A9" s="41">
        <v>2</v>
      </c>
      <c r="B9" s="42" t="s">
        <v>84</v>
      </c>
      <c r="C9" s="39" t="s">
        <v>34</v>
      </c>
      <c r="D9" s="64" t="s">
        <v>35</v>
      </c>
      <c r="E9" s="90">
        <v>1</v>
      </c>
      <c r="F9" s="70" t="s">
        <v>292</v>
      </c>
      <c r="G9" s="114" t="s">
        <v>234</v>
      </c>
      <c r="H9" s="35">
        <v>130.22</v>
      </c>
      <c r="I9" s="2"/>
      <c r="J9" s="5"/>
      <c r="K9" s="62"/>
      <c r="L9" s="62"/>
      <c r="M9" s="52"/>
      <c r="N9" s="52"/>
      <c r="O9" s="115">
        <v>1</v>
      </c>
      <c r="P9" s="53"/>
      <c r="Q9" s="53"/>
      <c r="R9" s="53"/>
      <c r="S9" s="53"/>
      <c r="T9" s="53"/>
      <c r="U9" s="53"/>
      <c r="V9" s="40">
        <v>23.59</v>
      </c>
      <c r="W9" s="9" t="s">
        <v>337</v>
      </c>
    </row>
    <row r="10" spans="1:23" ht="15" customHeight="1">
      <c r="A10" s="41"/>
      <c r="B10" s="42"/>
      <c r="C10" s="213" t="s">
        <v>23</v>
      </c>
      <c r="D10" s="213"/>
      <c r="E10" s="92">
        <f>E9+E8</f>
        <v>2</v>
      </c>
      <c r="F10" s="34"/>
      <c r="G10" s="90"/>
      <c r="H10" s="91">
        <f>H8+H9</f>
        <v>260.51</v>
      </c>
      <c r="I10" s="86">
        <f t="shared" ref="I10" si="0">SUM(I8:I9)</f>
        <v>0</v>
      </c>
      <c r="J10" s="86">
        <f>SUM(J8:J9)</f>
        <v>0</v>
      </c>
      <c r="K10" s="86"/>
      <c r="L10" s="86"/>
      <c r="M10" s="91">
        <f t="shared" ref="M10:V10" si="1">SUM(M8:M9)</f>
        <v>0</v>
      </c>
      <c r="N10" s="91">
        <f t="shared" si="1"/>
        <v>1</v>
      </c>
      <c r="O10" s="91">
        <f>SUM(O8:O9)</f>
        <v>1</v>
      </c>
      <c r="P10" s="91">
        <f t="shared" si="1"/>
        <v>0</v>
      </c>
      <c r="Q10" s="91">
        <f t="shared" si="1"/>
        <v>0</v>
      </c>
      <c r="R10" s="91">
        <f t="shared" si="1"/>
        <v>0</v>
      </c>
      <c r="S10" s="91">
        <f t="shared" si="1"/>
        <v>0</v>
      </c>
      <c r="T10" s="91">
        <f t="shared" si="1"/>
        <v>0</v>
      </c>
      <c r="U10" s="91">
        <f t="shared" si="1"/>
        <v>0</v>
      </c>
      <c r="V10" s="93">
        <f t="shared" si="1"/>
        <v>23.59</v>
      </c>
      <c r="W10" s="9"/>
    </row>
  </sheetData>
  <mergeCells count="28">
    <mergeCell ref="A3:U3"/>
    <mergeCell ref="V3:W3"/>
    <mergeCell ref="C10:D10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8" sqref="W8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hidden="1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28515625" customWidth="1"/>
    <col min="23" max="23" width="12" customWidth="1"/>
  </cols>
  <sheetData>
    <row r="1" spans="1:26" ht="18" customHeight="1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6">
      <c r="A2" s="218" t="str">
        <f>Patna!A2</f>
        <v>Progress Report for the construction of Girls Hostel (2009-10)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6" ht="18.75" customHeight="1">
      <c r="A3" s="210" t="s">
        <v>320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2" t="str">
        <f>Summary!V3</f>
        <v>Date:-31.05.2014</v>
      </c>
      <c r="W3" s="212"/>
      <c r="Z3" s="3"/>
    </row>
    <row r="4" spans="1:26" ht="47.25" customHeight="1">
      <c r="A4" s="217" t="s">
        <v>315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6" ht="1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06" t="s">
        <v>20</v>
      </c>
      <c r="J5" s="208" t="s">
        <v>16</v>
      </c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6" t="s">
        <v>21</v>
      </c>
      <c r="W5" s="215" t="s">
        <v>14</v>
      </c>
    </row>
    <row r="6" spans="1:26" ht="24" customHeight="1">
      <c r="A6" s="206"/>
      <c r="B6" s="206"/>
      <c r="C6" s="206"/>
      <c r="D6" s="206"/>
      <c r="E6" s="206"/>
      <c r="F6" s="206"/>
      <c r="G6" s="206"/>
      <c r="H6" s="206"/>
      <c r="I6" s="206"/>
      <c r="J6" s="204" t="s">
        <v>7</v>
      </c>
      <c r="K6" s="206" t="s">
        <v>272</v>
      </c>
      <c r="L6" s="206" t="s">
        <v>273</v>
      </c>
      <c r="M6" s="216" t="s">
        <v>15</v>
      </c>
      <c r="N6" s="205" t="s">
        <v>10</v>
      </c>
      <c r="O6" s="206" t="s">
        <v>9</v>
      </c>
      <c r="P6" s="209" t="s">
        <v>17</v>
      </c>
      <c r="Q6" s="209"/>
      <c r="R6" s="206" t="s">
        <v>18</v>
      </c>
      <c r="S6" s="206"/>
      <c r="T6" s="227" t="s">
        <v>13</v>
      </c>
      <c r="U6" s="207" t="s">
        <v>8</v>
      </c>
      <c r="V6" s="206"/>
      <c r="W6" s="215"/>
    </row>
    <row r="7" spans="1:26" ht="24" customHeight="1">
      <c r="A7" s="206"/>
      <c r="B7" s="206"/>
      <c r="C7" s="206"/>
      <c r="D7" s="206"/>
      <c r="E7" s="206"/>
      <c r="F7" s="206"/>
      <c r="G7" s="206"/>
      <c r="H7" s="206"/>
      <c r="I7" s="206"/>
      <c r="J7" s="204"/>
      <c r="K7" s="206"/>
      <c r="L7" s="206"/>
      <c r="M7" s="216"/>
      <c r="N7" s="205"/>
      <c r="O7" s="206"/>
      <c r="P7" s="38" t="s">
        <v>11</v>
      </c>
      <c r="Q7" s="38" t="s">
        <v>12</v>
      </c>
      <c r="R7" s="38" t="s">
        <v>11</v>
      </c>
      <c r="S7" s="38" t="s">
        <v>12</v>
      </c>
      <c r="T7" s="227"/>
      <c r="U7" s="207"/>
      <c r="V7" s="206"/>
      <c r="W7" s="215"/>
    </row>
    <row r="8" spans="1:26" ht="39.950000000000003" customHeight="1">
      <c r="A8" s="222">
        <v>1</v>
      </c>
      <c r="B8" s="223" t="s">
        <v>85</v>
      </c>
      <c r="C8" s="224" t="s">
        <v>86</v>
      </c>
      <c r="D8" s="49" t="s">
        <v>87</v>
      </c>
      <c r="E8" s="98">
        <v>1</v>
      </c>
      <c r="F8" s="37" t="s">
        <v>89</v>
      </c>
      <c r="G8" s="225" t="s">
        <v>235</v>
      </c>
      <c r="H8" s="226">
        <v>258.63</v>
      </c>
      <c r="I8" s="2"/>
      <c r="J8" s="5"/>
      <c r="K8" s="220" t="s">
        <v>276</v>
      </c>
      <c r="L8" s="220" t="s">
        <v>277</v>
      </c>
      <c r="M8" s="52"/>
      <c r="N8" s="52"/>
      <c r="O8" s="52"/>
      <c r="P8" s="52"/>
      <c r="Q8" s="52"/>
      <c r="R8" s="52"/>
      <c r="S8" s="52"/>
      <c r="T8" s="116">
        <v>1</v>
      </c>
      <c r="U8" s="53"/>
      <c r="V8" s="219">
        <v>133.25</v>
      </c>
      <c r="W8" s="128" t="s">
        <v>270</v>
      </c>
    </row>
    <row r="9" spans="1:26" ht="39.950000000000003" customHeight="1">
      <c r="A9" s="222"/>
      <c r="B9" s="223"/>
      <c r="C9" s="224"/>
      <c r="D9" s="49" t="s">
        <v>88</v>
      </c>
      <c r="E9" s="98">
        <v>2</v>
      </c>
      <c r="F9" s="37" t="s">
        <v>90</v>
      </c>
      <c r="G9" s="225"/>
      <c r="H9" s="226"/>
      <c r="I9" s="2"/>
      <c r="J9" s="5"/>
      <c r="K9" s="221"/>
      <c r="L9" s="221"/>
      <c r="M9" s="52"/>
      <c r="N9" s="52"/>
      <c r="O9" s="52"/>
      <c r="P9" s="52"/>
      <c r="Q9" s="52"/>
      <c r="R9" s="52"/>
      <c r="S9" s="52"/>
      <c r="T9" s="116">
        <v>1</v>
      </c>
      <c r="U9" s="53"/>
      <c r="V9" s="219"/>
      <c r="W9" s="128"/>
    </row>
    <row r="10" spans="1:26" ht="48.75" customHeight="1">
      <c r="A10" s="41">
        <v>2</v>
      </c>
      <c r="B10" s="46" t="s">
        <v>91</v>
      </c>
      <c r="C10" s="39" t="s">
        <v>86</v>
      </c>
      <c r="D10" s="99" t="s">
        <v>92</v>
      </c>
      <c r="E10" s="87">
        <v>1</v>
      </c>
      <c r="F10" s="37" t="s">
        <v>93</v>
      </c>
      <c r="G10" s="113" t="s">
        <v>254</v>
      </c>
      <c r="H10" s="103">
        <v>130.59</v>
      </c>
      <c r="I10" s="2"/>
      <c r="J10" s="5">
        <v>1</v>
      </c>
      <c r="K10" s="67"/>
      <c r="L10" s="67"/>
      <c r="M10" s="53"/>
      <c r="N10" s="53"/>
      <c r="O10" s="53"/>
      <c r="P10" s="53"/>
      <c r="Q10" s="53"/>
      <c r="R10" s="53"/>
      <c r="S10" s="53"/>
      <c r="T10" s="53"/>
      <c r="U10" s="53"/>
      <c r="V10" s="40"/>
      <c r="W10" s="129" t="s">
        <v>338</v>
      </c>
    </row>
    <row r="11" spans="1:26" ht="38.25">
      <c r="A11" s="41">
        <v>3</v>
      </c>
      <c r="B11" s="42" t="s">
        <v>94</v>
      </c>
      <c r="C11" s="39" t="s">
        <v>86</v>
      </c>
      <c r="D11" s="37" t="s">
        <v>95</v>
      </c>
      <c r="E11" s="98">
        <v>1</v>
      </c>
      <c r="F11" s="37" t="s">
        <v>96</v>
      </c>
      <c r="G11" s="113" t="s">
        <v>254</v>
      </c>
      <c r="H11" s="20">
        <v>128.49</v>
      </c>
      <c r="I11" s="2"/>
      <c r="J11" s="5">
        <v>1</v>
      </c>
      <c r="K11" s="67"/>
      <c r="L11" s="67"/>
      <c r="M11" s="53"/>
      <c r="N11" s="53"/>
      <c r="O11" s="53"/>
      <c r="P11" s="53"/>
      <c r="Q11" s="53"/>
      <c r="R11" s="53"/>
      <c r="S11" s="53"/>
      <c r="T11" s="53"/>
      <c r="U11" s="53"/>
      <c r="V11" s="40"/>
      <c r="W11" s="129" t="s">
        <v>268</v>
      </c>
    </row>
    <row r="12" spans="1:26">
      <c r="A12" s="26"/>
      <c r="B12" s="26"/>
      <c r="C12" s="213" t="s">
        <v>23</v>
      </c>
      <c r="D12" s="213"/>
      <c r="E12" s="104">
        <f>E9+E10+E11</f>
        <v>4</v>
      </c>
      <c r="F12" s="105"/>
      <c r="G12" s="32"/>
      <c r="H12" s="95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95">
        <f t="shared" ref="M12:V12" si="1">SUM(M8:M11)</f>
        <v>0</v>
      </c>
      <c r="N12" s="95">
        <f t="shared" si="1"/>
        <v>0</v>
      </c>
      <c r="O12" s="95">
        <f t="shared" si="1"/>
        <v>0</v>
      </c>
      <c r="P12" s="95">
        <f t="shared" si="1"/>
        <v>0</v>
      </c>
      <c r="Q12" s="95">
        <f t="shared" si="1"/>
        <v>0</v>
      </c>
      <c r="R12" s="95">
        <f>SUM(R8:R11)</f>
        <v>0</v>
      </c>
      <c r="S12" s="95">
        <f t="shared" si="1"/>
        <v>0</v>
      </c>
      <c r="T12" s="95">
        <f>SUM(T8:T11)</f>
        <v>2</v>
      </c>
      <c r="U12" s="95">
        <f t="shared" si="1"/>
        <v>0</v>
      </c>
      <c r="V12" s="96">
        <f t="shared" si="1"/>
        <v>133.25</v>
      </c>
      <c r="W12" s="26"/>
    </row>
  </sheetData>
  <mergeCells count="36"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  <mergeCell ref="A8:A9"/>
    <mergeCell ref="B8:B9"/>
    <mergeCell ref="C8:C9"/>
    <mergeCell ref="G8:G9"/>
    <mergeCell ref="H8:H9"/>
    <mergeCell ref="W5:W7"/>
    <mergeCell ref="J6:J7"/>
    <mergeCell ref="M6:M7"/>
    <mergeCell ref="N6:N7"/>
    <mergeCell ref="O6:O7"/>
    <mergeCell ref="K6:K7"/>
    <mergeCell ref="L6:L7"/>
    <mergeCell ref="C12:D12"/>
    <mergeCell ref="R6:S6"/>
    <mergeCell ref="V5:V7"/>
    <mergeCell ref="V8:V9"/>
    <mergeCell ref="I5:I7"/>
    <mergeCell ref="J5:U5"/>
    <mergeCell ref="K8:K9"/>
    <mergeCell ref="L8:L9"/>
  </mergeCells>
  <pageMargins left="0.26" right="0.12" top="0.37" bottom="0.34" header="0.13" footer="0.13"/>
  <pageSetup scale="9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2" sqref="W12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42578125" style="101" customWidth="1"/>
    <col min="9" max="9" width="0.140625" customWidth="1"/>
    <col min="10" max="10" width="3.7109375" style="68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5" customHeight="1">
      <c r="A2" s="218" t="str">
        <f>Patna!A2</f>
        <v>Progress Report for the construction of Girls Hostel (2009-10)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>
      <c r="A3" s="228" t="s">
        <v>319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41" t="str">
        <f>Summary!V3</f>
        <v>Date:-31.05.2014</v>
      </c>
      <c r="W3" s="242"/>
    </row>
    <row r="4" spans="1:23">
      <c r="A4" s="229" t="s">
        <v>316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spans="1:23" ht="13.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32</v>
      </c>
      <c r="F5" s="206" t="s">
        <v>4</v>
      </c>
      <c r="G5" s="206" t="s">
        <v>5</v>
      </c>
      <c r="H5" s="230" t="s">
        <v>6</v>
      </c>
      <c r="I5" s="206" t="s">
        <v>20</v>
      </c>
      <c r="J5" s="208" t="s">
        <v>16</v>
      </c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6" t="s">
        <v>21</v>
      </c>
      <c r="W5" s="215" t="s">
        <v>14</v>
      </c>
    </row>
    <row r="6" spans="1:23" ht="23.25" customHeight="1">
      <c r="A6" s="206"/>
      <c r="B6" s="206"/>
      <c r="C6" s="206"/>
      <c r="D6" s="206"/>
      <c r="E6" s="206"/>
      <c r="F6" s="206"/>
      <c r="G6" s="206"/>
      <c r="H6" s="230"/>
      <c r="I6" s="206"/>
      <c r="J6" s="204" t="s">
        <v>7</v>
      </c>
      <c r="K6" s="206" t="s">
        <v>272</v>
      </c>
      <c r="L6" s="206" t="s">
        <v>273</v>
      </c>
      <c r="M6" s="216" t="s">
        <v>15</v>
      </c>
      <c r="N6" s="205" t="s">
        <v>10</v>
      </c>
      <c r="O6" s="206" t="s">
        <v>9</v>
      </c>
      <c r="P6" s="209" t="s">
        <v>17</v>
      </c>
      <c r="Q6" s="209"/>
      <c r="R6" s="206" t="s">
        <v>18</v>
      </c>
      <c r="S6" s="206"/>
      <c r="T6" s="227" t="s">
        <v>13</v>
      </c>
      <c r="U6" s="207" t="s">
        <v>8</v>
      </c>
      <c r="V6" s="206"/>
      <c r="W6" s="215"/>
    </row>
    <row r="7" spans="1:23" ht="22.5" customHeight="1">
      <c r="A7" s="206"/>
      <c r="B7" s="206"/>
      <c r="C7" s="206"/>
      <c r="D7" s="206"/>
      <c r="E7" s="206"/>
      <c r="F7" s="206"/>
      <c r="G7" s="206"/>
      <c r="H7" s="230"/>
      <c r="I7" s="206"/>
      <c r="J7" s="204"/>
      <c r="K7" s="206"/>
      <c r="L7" s="206"/>
      <c r="M7" s="216"/>
      <c r="N7" s="205"/>
      <c r="O7" s="206"/>
      <c r="P7" s="38" t="s">
        <v>11</v>
      </c>
      <c r="Q7" s="38" t="s">
        <v>12</v>
      </c>
      <c r="R7" s="38" t="s">
        <v>11</v>
      </c>
      <c r="S7" s="38" t="s">
        <v>12</v>
      </c>
      <c r="T7" s="227"/>
      <c r="U7" s="207"/>
      <c r="V7" s="206"/>
      <c r="W7" s="215"/>
    </row>
    <row r="8" spans="1:23" ht="42.75" customHeight="1">
      <c r="A8" s="43">
        <v>1</v>
      </c>
      <c r="B8" s="36" t="s">
        <v>201</v>
      </c>
      <c r="C8" s="85" t="s">
        <v>36</v>
      </c>
      <c r="D8" s="97" t="s">
        <v>202</v>
      </c>
      <c r="E8" s="102">
        <v>1</v>
      </c>
      <c r="F8" s="37" t="s">
        <v>293</v>
      </c>
      <c r="G8" s="114" t="s">
        <v>243</v>
      </c>
      <c r="H8" s="100">
        <v>130</v>
      </c>
      <c r="I8" s="2"/>
      <c r="J8" s="77"/>
      <c r="K8" s="69" t="s">
        <v>289</v>
      </c>
      <c r="L8" s="69" t="s">
        <v>290</v>
      </c>
      <c r="M8" s="54"/>
      <c r="N8" s="54"/>
      <c r="O8" s="54"/>
      <c r="P8" s="54"/>
      <c r="Q8" s="54"/>
      <c r="R8" s="54"/>
      <c r="S8" s="54"/>
      <c r="T8" s="117">
        <v>1</v>
      </c>
      <c r="U8" s="55"/>
      <c r="V8" s="47">
        <v>74.239999999999995</v>
      </c>
      <c r="W8" s="30" t="s">
        <v>339</v>
      </c>
    </row>
    <row r="9" spans="1:23" ht="39">
      <c r="A9" s="217">
        <v>2</v>
      </c>
      <c r="B9" s="235" t="s">
        <v>203</v>
      </c>
      <c r="C9" s="224" t="s">
        <v>36</v>
      </c>
      <c r="D9" s="97" t="s">
        <v>204</v>
      </c>
      <c r="E9" s="102">
        <v>1</v>
      </c>
      <c r="F9" s="37" t="s">
        <v>206</v>
      </c>
      <c r="G9" s="239" t="s">
        <v>255</v>
      </c>
      <c r="H9" s="240">
        <v>260.97000000000003</v>
      </c>
      <c r="I9" s="2"/>
      <c r="J9" s="77">
        <v>1</v>
      </c>
      <c r="K9" s="220" t="s">
        <v>278</v>
      </c>
      <c r="L9" s="220" t="s">
        <v>290</v>
      </c>
      <c r="M9" s="55"/>
      <c r="N9" s="55"/>
      <c r="O9" s="55"/>
      <c r="P9" s="55"/>
      <c r="Q9" s="55"/>
      <c r="R9" s="55"/>
      <c r="S9" s="55"/>
      <c r="T9" s="118"/>
      <c r="U9" s="55"/>
      <c r="V9" s="236">
        <v>72.47</v>
      </c>
      <c r="W9" s="30" t="s">
        <v>340</v>
      </c>
    </row>
    <row r="10" spans="1:23" ht="26.25">
      <c r="A10" s="217"/>
      <c r="B10" s="235"/>
      <c r="C10" s="224"/>
      <c r="D10" s="97" t="s">
        <v>205</v>
      </c>
      <c r="E10" s="102">
        <v>2</v>
      </c>
      <c r="F10" s="37" t="s">
        <v>207</v>
      </c>
      <c r="G10" s="239"/>
      <c r="H10" s="240"/>
      <c r="I10" s="2"/>
      <c r="J10" s="77"/>
      <c r="K10" s="221"/>
      <c r="L10" s="221"/>
      <c r="M10" s="54"/>
      <c r="N10" s="54"/>
      <c r="O10" s="54"/>
      <c r="P10" s="54"/>
      <c r="Q10" s="54"/>
      <c r="R10" s="54"/>
      <c r="S10" s="54"/>
      <c r="T10" s="117">
        <v>1</v>
      </c>
      <c r="U10" s="55"/>
      <c r="V10" s="236"/>
      <c r="W10" s="30" t="s">
        <v>339</v>
      </c>
    </row>
    <row r="11" spans="1:23" ht="39">
      <c r="A11" s="217">
        <v>3</v>
      </c>
      <c r="B11" s="235" t="s">
        <v>208</v>
      </c>
      <c r="C11" s="224" t="s">
        <v>36</v>
      </c>
      <c r="D11" s="97" t="s">
        <v>209</v>
      </c>
      <c r="E11" s="102">
        <v>1</v>
      </c>
      <c r="F11" s="37" t="s">
        <v>212</v>
      </c>
      <c r="G11" s="239" t="s">
        <v>256</v>
      </c>
      <c r="H11" s="240">
        <v>394.96</v>
      </c>
      <c r="I11" s="2"/>
      <c r="J11" s="77"/>
      <c r="K11" s="130"/>
      <c r="L11" s="130"/>
      <c r="M11" s="117">
        <v>1</v>
      </c>
      <c r="N11" s="55"/>
      <c r="O11" s="55"/>
      <c r="P11" s="55"/>
      <c r="Q11" s="55"/>
      <c r="R11" s="55"/>
      <c r="S11" s="55"/>
      <c r="T11" s="55"/>
      <c r="U11" s="55"/>
      <c r="V11" s="236"/>
      <c r="W11" s="30" t="s">
        <v>341</v>
      </c>
    </row>
    <row r="12" spans="1:23" ht="25.5">
      <c r="A12" s="217"/>
      <c r="B12" s="235"/>
      <c r="C12" s="224"/>
      <c r="D12" s="97" t="s">
        <v>210</v>
      </c>
      <c r="E12" s="102">
        <v>2</v>
      </c>
      <c r="F12" s="37" t="s">
        <v>252</v>
      </c>
      <c r="G12" s="239"/>
      <c r="H12" s="240"/>
      <c r="I12" s="2"/>
      <c r="J12" s="77">
        <v>1</v>
      </c>
      <c r="K12" s="237"/>
      <c r="L12" s="237"/>
      <c r="M12" s="76"/>
      <c r="N12" s="55"/>
      <c r="O12" s="55"/>
      <c r="P12" s="55"/>
      <c r="Q12" s="55"/>
      <c r="R12" s="55"/>
      <c r="S12" s="55"/>
      <c r="T12" s="55"/>
      <c r="U12" s="55"/>
      <c r="V12" s="236"/>
      <c r="W12" s="30" t="s">
        <v>342</v>
      </c>
    </row>
    <row r="13" spans="1:23">
      <c r="A13" s="217"/>
      <c r="B13" s="235"/>
      <c r="C13" s="224"/>
      <c r="D13" s="97" t="s">
        <v>211</v>
      </c>
      <c r="E13" s="102">
        <v>3</v>
      </c>
      <c r="F13" s="37" t="s">
        <v>253</v>
      </c>
      <c r="G13" s="239"/>
      <c r="H13" s="240"/>
      <c r="I13" s="2"/>
      <c r="J13" s="77">
        <v>1</v>
      </c>
      <c r="K13" s="131"/>
      <c r="L13" s="131"/>
      <c r="M13" s="55"/>
      <c r="N13" s="55"/>
      <c r="O13" s="55"/>
      <c r="P13" s="55"/>
      <c r="Q13" s="55"/>
      <c r="R13" s="55"/>
      <c r="S13" s="55"/>
      <c r="T13" s="55"/>
      <c r="U13" s="55"/>
      <c r="V13" s="236"/>
      <c r="W13" s="30"/>
    </row>
    <row r="14" spans="1:23" ht="18.75" customHeight="1">
      <c r="A14" s="4"/>
      <c r="B14" s="238" t="s">
        <v>23</v>
      </c>
      <c r="C14" s="238"/>
      <c r="D14" s="238"/>
      <c r="E14" s="25">
        <f>SUM(E10,E13,E8)</f>
        <v>6</v>
      </c>
      <c r="F14" s="31"/>
      <c r="G14" s="18"/>
      <c r="H14" s="58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8">
        <f t="shared" si="0"/>
        <v>146.70999999999998</v>
      </c>
      <c r="W14" s="26"/>
    </row>
    <row r="15" spans="1:23" ht="18.75" customHeight="1">
      <c r="A15" s="232" t="s">
        <v>265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4"/>
    </row>
    <row r="16" spans="1:23" ht="33.7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</row>
  </sheetData>
  <mergeCells count="46"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  <mergeCell ref="V9:V10"/>
    <mergeCell ref="K9:K10"/>
    <mergeCell ref="L9:L10"/>
    <mergeCell ref="A9:A10"/>
    <mergeCell ref="B9:B10"/>
    <mergeCell ref="C9:C10"/>
    <mergeCell ref="G9:G10"/>
    <mergeCell ref="H9:H10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</mergeCells>
  <pageMargins left="0.21" right="0.08" top="0.19" bottom="0.19" header="0.16" footer="0.1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91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1" sqref="W11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42578125" customWidth="1"/>
    <col min="9" max="9" width="0.140625" customWidth="1"/>
    <col min="10" max="10" width="3.7109375" style="68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5" customHeight="1">
      <c r="A2" s="218" t="str">
        <f>Patna!A2</f>
        <v>Progress Report for the construction of Girls Hostel (2009-10)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>
      <c r="A3" s="228" t="s">
        <v>318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41" t="str">
        <f>Summary!V3</f>
        <v>Date:-31.05.2014</v>
      </c>
      <c r="W3" s="242"/>
    </row>
    <row r="4" spans="1:23">
      <c r="A4" s="229" t="s">
        <v>317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spans="1:23" ht="13.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32</v>
      </c>
      <c r="F5" s="206" t="s">
        <v>4</v>
      </c>
      <c r="G5" s="206" t="s">
        <v>5</v>
      </c>
      <c r="H5" s="206" t="s">
        <v>6</v>
      </c>
      <c r="I5" s="206" t="s">
        <v>20</v>
      </c>
      <c r="J5" s="208" t="s">
        <v>16</v>
      </c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6" t="s">
        <v>21</v>
      </c>
      <c r="W5" s="215" t="s">
        <v>14</v>
      </c>
    </row>
    <row r="6" spans="1:23" ht="23.25" customHeight="1">
      <c r="A6" s="206"/>
      <c r="B6" s="206"/>
      <c r="C6" s="206"/>
      <c r="D6" s="206"/>
      <c r="E6" s="206"/>
      <c r="F6" s="206"/>
      <c r="G6" s="206"/>
      <c r="H6" s="206"/>
      <c r="I6" s="206"/>
      <c r="J6" s="204" t="s">
        <v>7</v>
      </c>
      <c r="K6" s="206" t="s">
        <v>272</v>
      </c>
      <c r="L6" s="206" t="s">
        <v>273</v>
      </c>
      <c r="M6" s="216" t="s">
        <v>15</v>
      </c>
      <c r="N6" s="205" t="s">
        <v>10</v>
      </c>
      <c r="O6" s="206" t="s">
        <v>9</v>
      </c>
      <c r="P6" s="209" t="s">
        <v>17</v>
      </c>
      <c r="Q6" s="209"/>
      <c r="R6" s="206" t="s">
        <v>18</v>
      </c>
      <c r="S6" s="206"/>
      <c r="T6" s="227" t="s">
        <v>13</v>
      </c>
      <c r="U6" s="207" t="s">
        <v>8</v>
      </c>
      <c r="V6" s="206"/>
      <c r="W6" s="215"/>
    </row>
    <row r="7" spans="1:23" ht="22.5" customHeight="1">
      <c r="A7" s="206"/>
      <c r="B7" s="206"/>
      <c r="C7" s="206"/>
      <c r="D7" s="206"/>
      <c r="E7" s="206"/>
      <c r="F7" s="206"/>
      <c r="G7" s="206"/>
      <c r="H7" s="206"/>
      <c r="I7" s="206"/>
      <c r="J7" s="204"/>
      <c r="K7" s="206"/>
      <c r="L7" s="206"/>
      <c r="M7" s="216"/>
      <c r="N7" s="205"/>
      <c r="O7" s="206"/>
      <c r="P7" s="78" t="s">
        <v>11</v>
      </c>
      <c r="Q7" s="78" t="s">
        <v>12</v>
      </c>
      <c r="R7" s="78" t="s">
        <v>11</v>
      </c>
      <c r="S7" s="78" t="s">
        <v>12</v>
      </c>
      <c r="T7" s="227"/>
      <c r="U7" s="207"/>
      <c r="V7" s="206"/>
      <c r="W7" s="215"/>
    </row>
    <row r="8" spans="1:23" ht="26.25">
      <c r="A8" s="217">
        <v>1</v>
      </c>
      <c r="B8" s="235" t="s">
        <v>213</v>
      </c>
      <c r="C8" s="224" t="s">
        <v>38</v>
      </c>
      <c r="D8" s="88" t="s">
        <v>214</v>
      </c>
      <c r="E8" s="102">
        <v>1</v>
      </c>
      <c r="F8" s="37" t="s">
        <v>217</v>
      </c>
      <c r="G8" s="239" t="s">
        <v>255</v>
      </c>
      <c r="H8" s="163">
        <v>394.27</v>
      </c>
      <c r="I8" s="2"/>
      <c r="J8" s="77"/>
      <c r="K8" s="220" t="s">
        <v>278</v>
      </c>
      <c r="L8" s="220" t="s">
        <v>277</v>
      </c>
      <c r="M8" s="54"/>
      <c r="N8" s="54"/>
      <c r="O8" s="54"/>
      <c r="P8" s="54"/>
      <c r="Q8" s="119">
        <v>1</v>
      </c>
      <c r="R8" s="55"/>
      <c r="S8" s="55"/>
      <c r="T8" s="55"/>
      <c r="U8" s="55"/>
      <c r="V8" s="236">
        <v>68.12</v>
      </c>
      <c r="W8" s="30" t="s">
        <v>270</v>
      </c>
    </row>
    <row r="9" spans="1:23" ht="25.5">
      <c r="A9" s="217"/>
      <c r="B9" s="235"/>
      <c r="C9" s="224"/>
      <c r="D9" s="88" t="s">
        <v>215</v>
      </c>
      <c r="E9" s="102">
        <v>2</v>
      </c>
      <c r="F9" s="37" t="s">
        <v>218</v>
      </c>
      <c r="G9" s="239"/>
      <c r="H9" s="163"/>
      <c r="I9" s="2"/>
      <c r="J9" s="77">
        <v>1</v>
      </c>
      <c r="K9" s="243"/>
      <c r="L9" s="243"/>
      <c r="M9" s="55"/>
      <c r="N9" s="55"/>
      <c r="O9" s="55"/>
      <c r="P9" s="55"/>
      <c r="Q9" s="55"/>
      <c r="R9" s="55"/>
      <c r="S9" s="55"/>
      <c r="T9" s="55"/>
      <c r="U9" s="55"/>
      <c r="V9" s="236"/>
      <c r="W9" s="30" t="s">
        <v>343</v>
      </c>
    </row>
    <row r="10" spans="1:23" ht="25.5">
      <c r="A10" s="217"/>
      <c r="B10" s="235"/>
      <c r="C10" s="224"/>
      <c r="D10" s="88" t="s">
        <v>216</v>
      </c>
      <c r="E10" s="102">
        <v>3</v>
      </c>
      <c r="F10" s="37" t="s">
        <v>219</v>
      </c>
      <c r="G10" s="239"/>
      <c r="H10" s="163"/>
      <c r="I10" s="2"/>
      <c r="J10" s="77"/>
      <c r="K10" s="221"/>
      <c r="L10" s="221"/>
      <c r="M10" s="54"/>
      <c r="N10" s="54"/>
      <c r="O10" s="54"/>
      <c r="P10" s="54"/>
      <c r="Q10" s="117">
        <v>1</v>
      </c>
      <c r="R10" s="55"/>
      <c r="S10" s="55"/>
      <c r="T10" s="55"/>
      <c r="U10" s="55"/>
      <c r="V10" s="236"/>
      <c r="W10" s="30"/>
    </row>
    <row r="11" spans="1:23" ht="28.5" customHeight="1">
      <c r="A11" s="217">
        <v>2</v>
      </c>
      <c r="B11" s="235" t="s">
        <v>220</v>
      </c>
      <c r="C11" s="224" t="s">
        <v>37</v>
      </c>
      <c r="D11" s="51" t="s">
        <v>221</v>
      </c>
      <c r="E11" s="102">
        <v>1</v>
      </c>
      <c r="F11" s="37" t="s">
        <v>222</v>
      </c>
      <c r="G11" s="239" t="s">
        <v>267</v>
      </c>
      <c r="H11" s="163">
        <v>253.22</v>
      </c>
      <c r="I11" s="2"/>
      <c r="J11" s="77"/>
      <c r="K11" s="23"/>
      <c r="L11" s="23"/>
      <c r="M11" s="55"/>
      <c r="N11" s="55"/>
      <c r="O11" s="55"/>
      <c r="P11" s="55"/>
      <c r="Q11" s="55"/>
      <c r="R11" s="55"/>
      <c r="S11" s="55"/>
      <c r="T11" s="55"/>
      <c r="U11" s="55"/>
      <c r="V11" s="236"/>
      <c r="W11" s="30"/>
    </row>
    <row r="12" spans="1:23" ht="25.5">
      <c r="A12" s="217"/>
      <c r="B12" s="235"/>
      <c r="C12" s="224"/>
      <c r="D12" s="51" t="s">
        <v>40</v>
      </c>
      <c r="E12" s="102">
        <v>2</v>
      </c>
      <c r="F12" s="37" t="s">
        <v>223</v>
      </c>
      <c r="G12" s="239"/>
      <c r="H12" s="163"/>
      <c r="I12" s="2"/>
      <c r="J12" s="77"/>
      <c r="K12" s="23"/>
      <c r="L12" s="23"/>
      <c r="M12" s="55"/>
      <c r="N12" s="55"/>
      <c r="O12" s="55"/>
      <c r="P12" s="55"/>
      <c r="Q12" s="55"/>
      <c r="R12" s="55"/>
      <c r="S12" s="55"/>
      <c r="T12" s="55"/>
      <c r="U12" s="55"/>
      <c r="V12" s="236"/>
      <c r="W12" s="30"/>
    </row>
    <row r="13" spans="1:23" ht="21.75" customHeight="1">
      <c r="A13" s="217">
        <v>3</v>
      </c>
      <c r="B13" s="235" t="s">
        <v>224</v>
      </c>
      <c r="C13" s="224" t="s">
        <v>37</v>
      </c>
      <c r="D13" s="51" t="s">
        <v>39</v>
      </c>
      <c r="E13" s="102">
        <v>1</v>
      </c>
      <c r="F13" s="37" t="s">
        <v>226</v>
      </c>
      <c r="G13" s="239" t="s">
        <v>297</v>
      </c>
      <c r="H13" s="163">
        <v>254.23</v>
      </c>
      <c r="I13" s="2"/>
      <c r="J13" s="77"/>
      <c r="K13" s="23"/>
      <c r="L13" s="23"/>
      <c r="M13" s="71"/>
      <c r="N13" s="120">
        <v>1</v>
      </c>
      <c r="P13" s="55"/>
      <c r="Q13" s="55"/>
      <c r="R13" s="55"/>
      <c r="S13" s="55"/>
      <c r="T13" s="55"/>
      <c r="U13" s="55"/>
      <c r="V13" s="236"/>
      <c r="W13" s="30" t="s">
        <v>344</v>
      </c>
    </row>
    <row r="14" spans="1:23" ht="27.75" customHeight="1">
      <c r="A14" s="217"/>
      <c r="B14" s="235"/>
      <c r="C14" s="224"/>
      <c r="D14" s="51" t="s">
        <v>225</v>
      </c>
      <c r="E14" s="102">
        <v>2</v>
      </c>
      <c r="F14" s="37" t="s">
        <v>227</v>
      </c>
      <c r="G14" s="239"/>
      <c r="H14" s="163"/>
      <c r="I14" s="2"/>
      <c r="J14" s="77"/>
      <c r="K14" s="23"/>
      <c r="L14" s="23"/>
      <c r="M14" s="71"/>
      <c r="N14" s="120">
        <v>1</v>
      </c>
      <c r="O14" s="55"/>
      <c r="P14" s="55"/>
      <c r="Q14" s="55"/>
      <c r="R14" s="55"/>
      <c r="S14" s="55"/>
      <c r="T14" s="55"/>
      <c r="U14" s="55"/>
      <c r="V14" s="236"/>
      <c r="W14" s="30"/>
    </row>
    <row r="15" spans="1:23" ht="18.75" customHeight="1">
      <c r="A15" s="4"/>
      <c r="B15" s="238" t="s">
        <v>23</v>
      </c>
      <c r="C15" s="238"/>
      <c r="D15" s="238"/>
      <c r="E15" s="25">
        <f>SUM(E14,E12,E10)</f>
        <v>7</v>
      </c>
      <c r="F15" s="31"/>
      <c r="G15" s="18"/>
      <c r="H15" s="58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0</v>
      </c>
      <c r="N15" s="25">
        <f t="shared" si="0"/>
        <v>2</v>
      </c>
      <c r="O15" s="25">
        <f t="shared" si="0"/>
        <v>0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8">
        <f t="shared" si="0"/>
        <v>68.12</v>
      </c>
      <c r="W15" s="26"/>
    </row>
    <row r="16" spans="1:23" ht="18.75" customHeight="1">
      <c r="A16" s="232" t="s">
        <v>265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4"/>
    </row>
    <row r="17" spans="1:23" ht="33.7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</row>
  </sheetData>
  <mergeCells count="50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</mergeCells>
  <pageMargins left="0.21" right="0.08" top="0.19" bottom="0.19" header="0.16" footer="0.1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10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0" sqref="W10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4.7109375" hidden="1" customWidth="1"/>
    <col min="11" max="11" width="3.28515625" hidden="1" customWidth="1"/>
    <col min="12" max="12" width="10" customWidth="1"/>
    <col min="13" max="13" width="8.57031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</cols>
  <sheetData>
    <row r="1" spans="1:24" ht="15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6.5" customHeight="1">
      <c r="A2" s="218" t="str">
        <f>Patna!A2</f>
        <v>Progress Report for the construction of Girls Hostel (2009-10)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15">
      <c r="A3" s="228" t="s">
        <v>333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41" t="str">
        <f>Summary!V3</f>
        <v>Date:-31.05.2014</v>
      </c>
      <c r="X3" s="242"/>
    </row>
    <row r="4" spans="1:24" ht="21.75" customHeight="1">
      <c r="A4" s="217" t="s">
        <v>323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4" ht="12.7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06" t="s">
        <v>20</v>
      </c>
      <c r="J5" s="206" t="s">
        <v>21</v>
      </c>
      <c r="K5" s="208" t="s">
        <v>16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6" t="s">
        <v>21</v>
      </c>
      <c r="X5" s="215" t="s">
        <v>14</v>
      </c>
    </row>
    <row r="6" spans="1:24" ht="18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4" t="s">
        <v>7</v>
      </c>
      <c r="L6" s="206" t="s">
        <v>272</v>
      </c>
      <c r="M6" s="206" t="s">
        <v>273</v>
      </c>
      <c r="N6" s="208" t="s">
        <v>15</v>
      </c>
      <c r="O6" s="204" t="s">
        <v>10</v>
      </c>
      <c r="P6" s="206" t="s">
        <v>9</v>
      </c>
      <c r="Q6" s="204" t="s">
        <v>17</v>
      </c>
      <c r="R6" s="204"/>
      <c r="S6" s="204" t="s">
        <v>18</v>
      </c>
      <c r="T6" s="204"/>
      <c r="U6" s="209" t="s">
        <v>13</v>
      </c>
      <c r="V6" s="206" t="s">
        <v>8</v>
      </c>
      <c r="W6" s="206"/>
      <c r="X6" s="215"/>
    </row>
    <row r="7" spans="1:24" ht="16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4"/>
      <c r="L7" s="206"/>
      <c r="M7" s="206"/>
      <c r="N7" s="208"/>
      <c r="O7" s="204"/>
      <c r="P7" s="206"/>
      <c r="Q7" s="38" t="s">
        <v>11</v>
      </c>
      <c r="R7" s="38" t="s">
        <v>12</v>
      </c>
      <c r="S7" s="38" t="s">
        <v>11</v>
      </c>
      <c r="T7" s="38" t="s">
        <v>12</v>
      </c>
      <c r="U7" s="209"/>
      <c r="V7" s="206"/>
      <c r="W7" s="206"/>
      <c r="X7" s="215"/>
    </row>
    <row r="8" spans="1:24" ht="36" customHeight="1">
      <c r="A8" s="247">
        <v>1</v>
      </c>
      <c r="B8" s="249" t="s">
        <v>143</v>
      </c>
      <c r="C8" s="251" t="s">
        <v>144</v>
      </c>
      <c r="D8" s="88" t="s">
        <v>145</v>
      </c>
      <c r="E8" s="98">
        <v>1</v>
      </c>
      <c r="F8" s="37" t="s">
        <v>147</v>
      </c>
      <c r="G8" s="253" t="s">
        <v>240</v>
      </c>
      <c r="H8" s="255">
        <v>283.58999999999997</v>
      </c>
      <c r="I8" s="2"/>
      <c r="J8" s="5"/>
      <c r="K8" s="27"/>
      <c r="L8" s="257" t="s">
        <v>279</v>
      </c>
      <c r="M8" s="257" t="s">
        <v>277</v>
      </c>
      <c r="N8" s="57"/>
      <c r="O8" s="57"/>
      <c r="P8" s="57"/>
      <c r="Q8" s="122">
        <v>1</v>
      </c>
      <c r="R8" s="56"/>
      <c r="S8" s="56"/>
      <c r="T8" s="56"/>
      <c r="U8" s="56"/>
      <c r="V8" s="56"/>
      <c r="W8" s="245">
        <v>66.06</v>
      </c>
      <c r="X8" s="34"/>
    </row>
    <row r="9" spans="1:24" ht="53.25" customHeight="1">
      <c r="A9" s="248"/>
      <c r="B9" s="250"/>
      <c r="C9" s="252"/>
      <c r="D9" s="88" t="s">
        <v>146</v>
      </c>
      <c r="E9" s="98">
        <v>2</v>
      </c>
      <c r="F9" s="37" t="s">
        <v>148</v>
      </c>
      <c r="G9" s="254"/>
      <c r="H9" s="256"/>
      <c r="I9" s="2"/>
      <c r="J9" s="5"/>
      <c r="K9" s="27"/>
      <c r="L9" s="258"/>
      <c r="M9" s="258"/>
      <c r="N9" s="57"/>
      <c r="O9" s="57"/>
      <c r="P9" s="57"/>
      <c r="Q9" s="57"/>
      <c r="R9" s="57"/>
      <c r="S9" s="57"/>
      <c r="T9" s="122">
        <v>1</v>
      </c>
      <c r="U9" s="56"/>
      <c r="V9" s="56"/>
      <c r="W9" s="246"/>
      <c r="X9" s="34"/>
    </row>
    <row r="10" spans="1:24" ht="15">
      <c r="A10" s="10"/>
      <c r="B10" s="244" t="s">
        <v>23</v>
      </c>
      <c r="C10" s="244"/>
      <c r="D10" s="244"/>
      <c r="E10" s="7">
        <f>SUM(E9)</f>
        <v>2</v>
      </c>
      <c r="F10" s="12"/>
      <c r="G10" s="12"/>
      <c r="H10" s="17">
        <f>SUM(H8:H9)</f>
        <v>283.58999999999997</v>
      </c>
      <c r="I10" s="17">
        <f>SUM(I8:I9)</f>
        <v>0</v>
      </c>
      <c r="J10" s="17">
        <f>SUM(J8:J9)</f>
        <v>0</v>
      </c>
      <c r="K10" s="11">
        <f>SUM(K8:K9)</f>
        <v>0</v>
      </c>
      <c r="L10" s="11"/>
      <c r="M10" s="11"/>
      <c r="N10" s="11">
        <f t="shared" ref="N10:W10" si="0">SUM(N8:N9)</f>
        <v>0</v>
      </c>
      <c r="O10" s="11">
        <f t="shared" ref="O10:T10" si="1">SUM(O8:O9)</f>
        <v>0</v>
      </c>
      <c r="P10" s="11">
        <f t="shared" si="1"/>
        <v>0</v>
      </c>
      <c r="Q10" s="11">
        <f>SUM(Q8:Q9)</f>
        <v>1</v>
      </c>
      <c r="R10" s="11">
        <f t="shared" si="1"/>
        <v>0</v>
      </c>
      <c r="S10" s="11">
        <f t="shared" si="1"/>
        <v>0</v>
      </c>
      <c r="T10" s="11">
        <f t="shared" si="1"/>
        <v>1</v>
      </c>
      <c r="U10" s="11">
        <f t="shared" si="0"/>
        <v>0</v>
      </c>
      <c r="V10" s="11">
        <f t="shared" si="0"/>
        <v>0</v>
      </c>
      <c r="W10" s="61">
        <f t="shared" si="0"/>
        <v>66.06</v>
      </c>
      <c r="X10" s="1"/>
    </row>
  </sheetData>
  <mergeCells count="37">
    <mergeCell ref="P6:P7"/>
    <mergeCell ref="L6:L7"/>
    <mergeCell ref="M6:M7"/>
    <mergeCell ref="L8:L9"/>
    <mergeCell ref="M8:M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V5"/>
    <mergeCell ref="X5:X7"/>
    <mergeCell ref="K6:K7"/>
    <mergeCell ref="W3:X3"/>
    <mergeCell ref="A3:V3"/>
    <mergeCell ref="B10:D10"/>
    <mergeCell ref="Q6:R6"/>
    <mergeCell ref="U6:U7"/>
    <mergeCell ref="S6:T6"/>
    <mergeCell ref="A2:X2"/>
    <mergeCell ref="W8:W9"/>
    <mergeCell ref="V6:V7"/>
    <mergeCell ref="A4:X4"/>
    <mergeCell ref="W5:W7"/>
    <mergeCell ref="A8:A9"/>
    <mergeCell ref="B8:B9"/>
    <mergeCell ref="C8:C9"/>
    <mergeCell ref="G8:G9"/>
    <mergeCell ref="H8:H9"/>
    <mergeCell ref="O6:O7"/>
    <mergeCell ref="N6:N7"/>
  </mergeCells>
  <pageMargins left="0.17" right="0.16" top="0.18" bottom="0.13" header="0.13" footer="0.1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95" zoomScaleSheetLayoutView="95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4" sqref="W24:W26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8.140625" customWidth="1"/>
    <col min="9" max="9" width="5.140625" hidden="1" customWidth="1"/>
    <col min="10" max="10" width="4.7109375" hidden="1" customWidth="1"/>
    <col min="11" max="11" width="3.28515625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106" customWidth="1"/>
  </cols>
  <sheetData>
    <row r="1" spans="1:24" ht="15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">
      <c r="A2" s="279" t="str">
        <f>Patna!A2</f>
        <v>Progress Report for the construction of Girls Hostel (2009-10)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1"/>
    </row>
    <row r="3" spans="1:24" ht="15">
      <c r="A3" s="228" t="s">
        <v>321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41" t="str">
        <f>Summary!V3</f>
        <v>Date:-31.05.2014</v>
      </c>
      <c r="X3" s="242"/>
    </row>
    <row r="4" spans="1:24" ht="21.75" customHeight="1">
      <c r="A4" s="217" t="s">
        <v>324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4" ht="12.7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06" t="s">
        <v>20</v>
      </c>
      <c r="J5" s="206" t="s">
        <v>21</v>
      </c>
      <c r="K5" s="208" t="s">
        <v>16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6" t="s">
        <v>21</v>
      </c>
      <c r="X5" s="206" t="s">
        <v>14</v>
      </c>
    </row>
    <row r="6" spans="1:24" ht="18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4" t="s">
        <v>7</v>
      </c>
      <c r="L6" s="206" t="s">
        <v>272</v>
      </c>
      <c r="M6" s="206" t="s">
        <v>273</v>
      </c>
      <c r="N6" s="216" t="s">
        <v>15</v>
      </c>
      <c r="O6" s="205" t="s">
        <v>10</v>
      </c>
      <c r="P6" s="206" t="s">
        <v>9</v>
      </c>
      <c r="Q6" s="204" t="s">
        <v>17</v>
      </c>
      <c r="R6" s="204"/>
      <c r="S6" s="204" t="s">
        <v>18</v>
      </c>
      <c r="T6" s="204"/>
      <c r="U6" s="227" t="s">
        <v>13</v>
      </c>
      <c r="V6" s="207" t="s">
        <v>8</v>
      </c>
      <c r="W6" s="206"/>
      <c r="X6" s="206"/>
    </row>
    <row r="7" spans="1:24" ht="31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4"/>
      <c r="L7" s="206"/>
      <c r="M7" s="206"/>
      <c r="N7" s="216"/>
      <c r="O7" s="205"/>
      <c r="P7" s="206"/>
      <c r="Q7" s="78" t="s">
        <v>11</v>
      </c>
      <c r="R7" s="78" t="s">
        <v>12</v>
      </c>
      <c r="S7" s="78" t="s">
        <v>11</v>
      </c>
      <c r="T7" s="78" t="s">
        <v>12</v>
      </c>
      <c r="U7" s="227"/>
      <c r="V7" s="207"/>
      <c r="W7" s="206"/>
      <c r="X7" s="206"/>
    </row>
    <row r="8" spans="1:24" ht="17.25" customHeight="1">
      <c r="A8" s="222">
        <v>1</v>
      </c>
      <c r="B8" s="223" t="s">
        <v>149</v>
      </c>
      <c r="C8" s="224" t="s">
        <v>150</v>
      </c>
      <c r="D8" s="37" t="s">
        <v>151</v>
      </c>
      <c r="E8" s="29">
        <v>1</v>
      </c>
      <c r="F8" s="37" t="s">
        <v>154</v>
      </c>
      <c r="G8" s="259" t="s">
        <v>241</v>
      </c>
      <c r="H8" s="163">
        <v>417.03</v>
      </c>
      <c r="I8" s="2"/>
      <c r="J8" s="5"/>
      <c r="K8" s="27"/>
      <c r="L8" s="257" t="s">
        <v>280</v>
      </c>
      <c r="M8" s="257" t="s">
        <v>277</v>
      </c>
      <c r="N8" s="57"/>
      <c r="O8" s="57"/>
      <c r="P8" s="57"/>
      <c r="Q8" s="57"/>
      <c r="R8" s="121">
        <v>1</v>
      </c>
      <c r="S8" s="123"/>
      <c r="T8" s="123"/>
      <c r="U8" s="123"/>
      <c r="V8" s="123"/>
      <c r="W8" s="276">
        <v>127.58</v>
      </c>
      <c r="X8" s="8"/>
    </row>
    <row r="9" spans="1:24" ht="18.75" customHeight="1">
      <c r="A9" s="222"/>
      <c r="B9" s="223"/>
      <c r="C9" s="224"/>
      <c r="D9" s="37" t="s">
        <v>152</v>
      </c>
      <c r="E9" s="29">
        <v>2</v>
      </c>
      <c r="F9" s="37" t="s">
        <v>155</v>
      </c>
      <c r="G9" s="259"/>
      <c r="H9" s="163"/>
      <c r="I9" s="2"/>
      <c r="J9" s="5"/>
      <c r="K9" s="27"/>
      <c r="L9" s="275"/>
      <c r="M9" s="275"/>
      <c r="N9" s="57"/>
      <c r="O9" s="57"/>
      <c r="P9" s="72"/>
      <c r="Q9" s="72"/>
      <c r="R9" s="124">
        <v>1</v>
      </c>
      <c r="S9" s="123"/>
      <c r="T9" s="123"/>
      <c r="U9" s="123"/>
      <c r="V9" s="123"/>
      <c r="W9" s="277"/>
      <c r="X9" s="8" t="s">
        <v>270</v>
      </c>
    </row>
    <row r="10" spans="1:24" ht="43.5" customHeight="1">
      <c r="A10" s="222"/>
      <c r="B10" s="223"/>
      <c r="C10" s="224"/>
      <c r="D10" s="80" t="s">
        <v>153</v>
      </c>
      <c r="E10" s="29">
        <v>3</v>
      </c>
      <c r="F10" s="37" t="s">
        <v>156</v>
      </c>
      <c r="G10" s="259"/>
      <c r="H10" s="163"/>
      <c r="I10" s="2"/>
      <c r="J10" s="5"/>
      <c r="K10" s="27"/>
      <c r="L10" s="258"/>
      <c r="M10" s="258"/>
      <c r="N10" s="57"/>
      <c r="O10" s="57"/>
      <c r="P10" s="72"/>
      <c r="Q10" s="72"/>
      <c r="R10" s="124">
        <v>1</v>
      </c>
      <c r="S10" s="123"/>
      <c r="T10" s="123"/>
      <c r="U10" s="123"/>
      <c r="V10" s="123"/>
      <c r="W10" s="278"/>
      <c r="X10" s="8"/>
    </row>
    <row r="11" spans="1:24" ht="22.5" customHeight="1">
      <c r="A11" s="222">
        <v>2</v>
      </c>
      <c r="B11" s="223" t="s">
        <v>157</v>
      </c>
      <c r="C11" s="224" t="s">
        <v>150</v>
      </c>
      <c r="D11" s="51" t="s">
        <v>158</v>
      </c>
      <c r="E11" s="29">
        <v>1</v>
      </c>
      <c r="F11" s="37" t="s">
        <v>160</v>
      </c>
      <c r="G11" s="259" t="s">
        <v>241</v>
      </c>
      <c r="H11" s="163">
        <v>266.32</v>
      </c>
      <c r="I11" s="2"/>
      <c r="J11" s="5"/>
      <c r="K11" s="27"/>
      <c r="L11" s="257" t="s">
        <v>281</v>
      </c>
      <c r="M11" s="257" t="s">
        <v>277</v>
      </c>
      <c r="N11" s="57"/>
      <c r="O11" s="57"/>
      <c r="P11" s="57"/>
      <c r="Q11" s="57"/>
      <c r="R11" s="121"/>
      <c r="S11" s="121"/>
      <c r="T11" s="121">
        <v>1</v>
      </c>
      <c r="U11" s="123"/>
      <c r="V11" s="123"/>
      <c r="W11" s="276">
        <v>111.27</v>
      </c>
      <c r="X11" s="8"/>
    </row>
    <row r="12" spans="1:24" ht="41.25" customHeight="1">
      <c r="A12" s="222"/>
      <c r="B12" s="223"/>
      <c r="C12" s="224"/>
      <c r="D12" s="49" t="s">
        <v>159</v>
      </c>
      <c r="E12" s="29">
        <v>2</v>
      </c>
      <c r="F12" s="37" t="s">
        <v>161</v>
      </c>
      <c r="G12" s="259"/>
      <c r="H12" s="163"/>
      <c r="I12" s="2"/>
      <c r="J12" s="5"/>
      <c r="K12" s="27"/>
      <c r="L12" s="258"/>
      <c r="M12" s="258"/>
      <c r="N12" s="57"/>
      <c r="O12" s="57"/>
      <c r="P12" s="57"/>
      <c r="Q12" s="57"/>
      <c r="R12" s="57"/>
      <c r="S12" s="121">
        <v>1</v>
      </c>
      <c r="T12" s="4"/>
      <c r="U12" s="123"/>
      <c r="V12" s="123"/>
      <c r="W12" s="278"/>
      <c r="X12" s="8" t="s">
        <v>271</v>
      </c>
    </row>
    <row r="13" spans="1:24" ht="14.25" customHeight="1">
      <c r="A13" s="222">
        <v>3</v>
      </c>
      <c r="B13" s="223" t="s">
        <v>162</v>
      </c>
      <c r="C13" s="224" t="s">
        <v>150</v>
      </c>
      <c r="D13" s="49" t="s">
        <v>163</v>
      </c>
      <c r="E13" s="29">
        <v>1</v>
      </c>
      <c r="F13" s="37" t="s">
        <v>166</v>
      </c>
      <c r="G13" s="259" t="s">
        <v>263</v>
      </c>
      <c r="H13" s="163">
        <v>396.95</v>
      </c>
      <c r="I13" s="2"/>
      <c r="J13" s="5"/>
      <c r="K13" s="27">
        <v>1</v>
      </c>
      <c r="L13" s="266"/>
      <c r="M13" s="266"/>
      <c r="N13" s="75"/>
      <c r="O13" s="56"/>
      <c r="P13" s="56"/>
      <c r="Q13" s="56"/>
      <c r="R13" s="123"/>
      <c r="S13" s="123"/>
      <c r="T13" s="123"/>
      <c r="U13" s="123"/>
      <c r="V13" s="123"/>
      <c r="W13" s="276">
        <v>75.349999999999994</v>
      </c>
      <c r="X13" s="8" t="s">
        <v>345</v>
      </c>
    </row>
    <row r="14" spans="1:24" ht="14.25" customHeight="1">
      <c r="A14" s="222"/>
      <c r="B14" s="223"/>
      <c r="C14" s="224"/>
      <c r="D14" s="49" t="s">
        <v>164</v>
      </c>
      <c r="E14" s="29">
        <v>2</v>
      </c>
      <c r="F14" s="37" t="s">
        <v>167</v>
      </c>
      <c r="G14" s="259"/>
      <c r="H14" s="163"/>
      <c r="I14" s="2"/>
      <c r="J14" s="5"/>
      <c r="K14" s="27"/>
      <c r="L14" s="267"/>
      <c r="M14" s="267"/>
      <c r="N14" s="72"/>
      <c r="O14" s="72"/>
      <c r="P14" s="72"/>
      <c r="Q14" s="72"/>
      <c r="R14" s="72"/>
      <c r="S14" s="124">
        <v>1</v>
      </c>
      <c r="T14" s="123"/>
      <c r="U14" s="123"/>
      <c r="V14" s="123"/>
      <c r="W14" s="277"/>
    </row>
    <row r="15" spans="1:24" ht="14.25" customHeight="1">
      <c r="A15" s="222"/>
      <c r="B15" s="223"/>
      <c r="C15" s="224"/>
      <c r="D15" s="49" t="s">
        <v>165</v>
      </c>
      <c r="E15" s="29">
        <v>3</v>
      </c>
      <c r="F15" s="37" t="s">
        <v>168</v>
      </c>
      <c r="G15" s="259"/>
      <c r="H15" s="163"/>
      <c r="I15" s="2"/>
      <c r="J15" s="5"/>
      <c r="K15" s="27"/>
      <c r="L15" s="268"/>
      <c r="M15" s="268"/>
      <c r="N15" s="72"/>
      <c r="O15" s="72"/>
      <c r="P15" s="72"/>
      <c r="Q15" s="72"/>
      <c r="R15" s="124"/>
      <c r="S15" s="124">
        <v>1</v>
      </c>
      <c r="T15" s="123"/>
      <c r="U15" s="123"/>
      <c r="V15" s="123"/>
      <c r="W15" s="278"/>
      <c r="X15" s="8"/>
    </row>
    <row r="16" spans="1:24" ht="14.25" customHeight="1">
      <c r="A16" s="217">
        <v>4</v>
      </c>
      <c r="B16" s="223" t="s">
        <v>169</v>
      </c>
      <c r="C16" s="224" t="s">
        <v>150</v>
      </c>
      <c r="D16" s="49" t="s">
        <v>170</v>
      </c>
      <c r="E16" s="29">
        <v>1</v>
      </c>
      <c r="F16" s="37" t="s">
        <v>173</v>
      </c>
      <c r="G16" s="259" t="s">
        <v>267</v>
      </c>
      <c r="H16" s="260">
        <v>399.02</v>
      </c>
      <c r="I16" s="2"/>
      <c r="J16" s="5"/>
      <c r="K16" s="27"/>
      <c r="L16" s="266"/>
      <c r="M16" s="266"/>
      <c r="N16" s="56"/>
      <c r="O16" s="56"/>
      <c r="P16" s="56"/>
      <c r="Q16" s="56"/>
      <c r="R16" s="123"/>
      <c r="S16" s="123"/>
      <c r="T16" s="123"/>
      <c r="U16" s="123"/>
      <c r="V16" s="123"/>
      <c r="W16" s="272"/>
      <c r="X16" s="8"/>
    </row>
    <row r="17" spans="1:24" ht="14.25" customHeight="1">
      <c r="A17" s="217"/>
      <c r="B17" s="223"/>
      <c r="C17" s="224"/>
      <c r="D17" s="49" t="s">
        <v>171</v>
      </c>
      <c r="E17" s="29">
        <v>2</v>
      </c>
      <c r="F17" s="37" t="s">
        <v>174</v>
      </c>
      <c r="G17" s="259"/>
      <c r="H17" s="260"/>
      <c r="I17" s="2"/>
      <c r="J17" s="5"/>
      <c r="K17" s="27"/>
      <c r="L17" s="267"/>
      <c r="M17" s="267"/>
      <c r="N17" s="56"/>
      <c r="O17" s="56"/>
      <c r="P17" s="56"/>
      <c r="Q17" s="56"/>
      <c r="R17" s="56"/>
      <c r="S17" s="56"/>
      <c r="T17" s="56"/>
      <c r="U17" s="56"/>
      <c r="V17" s="56"/>
      <c r="W17" s="273"/>
      <c r="X17" s="8"/>
    </row>
    <row r="18" spans="1:24" ht="15">
      <c r="A18" s="217"/>
      <c r="B18" s="223"/>
      <c r="C18" s="224"/>
      <c r="D18" s="49" t="s">
        <v>172</v>
      </c>
      <c r="E18" s="29">
        <v>3</v>
      </c>
      <c r="F18" s="37" t="s">
        <v>175</v>
      </c>
      <c r="G18" s="259"/>
      <c r="H18" s="260"/>
      <c r="I18" s="2"/>
      <c r="J18" s="5"/>
      <c r="K18" s="27"/>
      <c r="L18" s="268"/>
      <c r="M18" s="268"/>
      <c r="N18" s="125"/>
      <c r="O18" s="125"/>
      <c r="P18" s="125"/>
      <c r="Q18" s="125"/>
      <c r="R18" s="125"/>
      <c r="S18" s="125"/>
      <c r="T18" s="125"/>
      <c r="U18" s="125"/>
      <c r="V18" s="56"/>
      <c r="W18" s="274"/>
      <c r="X18" s="8"/>
    </row>
    <row r="19" spans="1:24" ht="18" customHeight="1">
      <c r="A19" s="222">
        <v>5</v>
      </c>
      <c r="B19" s="235" t="s">
        <v>176</v>
      </c>
      <c r="C19" s="225" t="s">
        <v>150</v>
      </c>
      <c r="D19" s="37" t="s">
        <v>177</v>
      </c>
      <c r="E19" s="79">
        <v>1</v>
      </c>
      <c r="F19" s="37" t="s">
        <v>179</v>
      </c>
      <c r="G19" s="259" t="s">
        <v>257</v>
      </c>
      <c r="H19" s="222">
        <v>267.08999999999997</v>
      </c>
      <c r="I19" s="2"/>
      <c r="J19" s="2"/>
      <c r="K19" s="5"/>
      <c r="L19" s="282"/>
      <c r="M19" s="282"/>
      <c r="N19" s="126">
        <v>1</v>
      </c>
      <c r="O19" s="125"/>
      <c r="P19" s="125"/>
      <c r="Q19" s="125"/>
      <c r="R19" s="125"/>
      <c r="S19" s="125"/>
      <c r="T19" s="125"/>
      <c r="U19" s="125"/>
      <c r="V19" s="56"/>
      <c r="W19" s="255"/>
      <c r="X19" s="8"/>
    </row>
    <row r="20" spans="1:24" ht="27.75" customHeight="1">
      <c r="A20" s="222"/>
      <c r="B20" s="235"/>
      <c r="C20" s="225"/>
      <c r="D20" s="37" t="s">
        <v>178</v>
      </c>
      <c r="E20" s="79">
        <v>2</v>
      </c>
      <c r="F20" s="37" t="s">
        <v>180</v>
      </c>
      <c r="G20" s="259"/>
      <c r="H20" s="222"/>
      <c r="I20" s="2"/>
      <c r="J20" s="2"/>
      <c r="K20" s="5"/>
      <c r="L20" s="283"/>
      <c r="M20" s="283"/>
      <c r="N20" s="122"/>
      <c r="O20" s="122">
        <v>1</v>
      </c>
      <c r="P20" s="125"/>
      <c r="Q20" s="125"/>
      <c r="R20" s="125"/>
      <c r="S20" s="125"/>
      <c r="T20" s="125"/>
      <c r="U20" s="125"/>
      <c r="V20" s="56"/>
      <c r="W20" s="256"/>
      <c r="X20" s="8"/>
    </row>
    <row r="21" spans="1:24" ht="28.5" customHeight="1">
      <c r="A21" s="217">
        <v>6</v>
      </c>
      <c r="B21" s="235" t="s">
        <v>181</v>
      </c>
      <c r="C21" s="225" t="s">
        <v>182</v>
      </c>
      <c r="D21" s="37" t="s">
        <v>183</v>
      </c>
      <c r="E21" s="79">
        <v>1</v>
      </c>
      <c r="F21" s="37" t="s">
        <v>186</v>
      </c>
      <c r="G21" s="259" t="s">
        <v>242</v>
      </c>
      <c r="H21" s="260">
        <v>409.41</v>
      </c>
      <c r="I21" s="2"/>
      <c r="J21" s="2"/>
      <c r="K21" s="5"/>
      <c r="L21" s="261" t="s">
        <v>282</v>
      </c>
      <c r="M21" s="257" t="s">
        <v>277</v>
      </c>
      <c r="N21" s="122"/>
      <c r="O21" s="122"/>
      <c r="P21" s="122"/>
      <c r="Q21" s="122"/>
      <c r="R21" s="122"/>
      <c r="S21" s="122"/>
      <c r="T21" s="122"/>
      <c r="U21" s="122">
        <v>1</v>
      </c>
      <c r="V21" s="56"/>
      <c r="W21" s="269">
        <v>202.67</v>
      </c>
      <c r="X21" s="8" t="s">
        <v>294</v>
      </c>
    </row>
    <row r="22" spans="1:24" ht="25.5" customHeight="1">
      <c r="A22" s="217"/>
      <c r="B22" s="235"/>
      <c r="C22" s="225"/>
      <c r="D22" s="37" t="s">
        <v>184</v>
      </c>
      <c r="E22" s="79">
        <v>2</v>
      </c>
      <c r="F22" s="37" t="s">
        <v>187</v>
      </c>
      <c r="G22" s="259"/>
      <c r="H22" s="260"/>
      <c r="I22" s="2"/>
      <c r="J22" s="2"/>
      <c r="K22" s="5"/>
      <c r="L22" s="263"/>
      <c r="M22" s="275"/>
      <c r="N22" s="127"/>
      <c r="O22" s="122">
        <v>1</v>
      </c>
      <c r="P22" s="125"/>
      <c r="Q22" s="125"/>
      <c r="R22" s="125"/>
      <c r="S22" s="125"/>
      <c r="T22" s="125"/>
      <c r="U22" s="125"/>
      <c r="V22" s="56"/>
      <c r="W22" s="270"/>
      <c r="X22" s="8"/>
    </row>
    <row r="23" spans="1:24" ht="15.75" customHeight="1">
      <c r="A23" s="217"/>
      <c r="B23" s="235"/>
      <c r="C23" s="225"/>
      <c r="D23" s="37" t="s">
        <v>185</v>
      </c>
      <c r="E23" s="79">
        <v>3</v>
      </c>
      <c r="F23" s="37" t="s">
        <v>188</v>
      </c>
      <c r="G23" s="259"/>
      <c r="H23" s="260"/>
      <c r="I23" s="2"/>
      <c r="J23" s="2"/>
      <c r="K23" s="5"/>
      <c r="L23" s="262"/>
      <c r="M23" s="275"/>
      <c r="N23" s="122"/>
      <c r="O23" s="122"/>
      <c r="P23" s="122"/>
      <c r="Q23" s="122"/>
      <c r="R23" s="122"/>
      <c r="S23" s="122"/>
      <c r="T23" s="122">
        <v>1</v>
      </c>
      <c r="U23" s="125"/>
      <c r="V23" s="56"/>
      <c r="W23" s="271"/>
      <c r="X23" s="8" t="s">
        <v>346</v>
      </c>
    </row>
    <row r="24" spans="1:24" ht="19.5" customHeight="1">
      <c r="A24" s="217">
        <v>7</v>
      </c>
      <c r="B24" s="235" t="s">
        <v>189</v>
      </c>
      <c r="C24" s="225" t="s">
        <v>182</v>
      </c>
      <c r="D24" s="49" t="s">
        <v>190</v>
      </c>
      <c r="E24" s="79">
        <v>1</v>
      </c>
      <c r="F24" s="37" t="s">
        <v>193</v>
      </c>
      <c r="G24" s="259" t="s">
        <v>242</v>
      </c>
      <c r="H24" s="260">
        <v>406.34</v>
      </c>
      <c r="I24" s="2"/>
      <c r="J24" s="2"/>
      <c r="K24" s="5"/>
      <c r="L24" s="261" t="s">
        <v>283</v>
      </c>
      <c r="M24" s="264" t="s">
        <v>277</v>
      </c>
      <c r="N24" s="122"/>
      <c r="O24" s="122"/>
      <c r="P24" s="122"/>
      <c r="Q24" s="122"/>
      <c r="R24" s="122"/>
      <c r="S24" s="122">
        <v>1</v>
      </c>
      <c r="T24" s="125"/>
      <c r="U24" s="125"/>
      <c r="V24" s="56"/>
      <c r="W24" s="245">
        <v>161.30000000000001</v>
      </c>
      <c r="X24" s="8"/>
    </row>
    <row r="25" spans="1:24" ht="35.25" customHeight="1">
      <c r="A25" s="217"/>
      <c r="B25" s="235"/>
      <c r="C25" s="225"/>
      <c r="D25" s="49" t="s">
        <v>191</v>
      </c>
      <c r="E25" s="79">
        <v>2</v>
      </c>
      <c r="F25" s="37" t="s">
        <v>194</v>
      </c>
      <c r="G25" s="259"/>
      <c r="H25" s="260"/>
      <c r="I25" s="2"/>
      <c r="J25" s="2"/>
      <c r="K25" s="5"/>
      <c r="L25" s="263"/>
      <c r="M25" s="264"/>
      <c r="N25" s="122"/>
      <c r="O25" s="122"/>
      <c r="P25" s="122"/>
      <c r="Q25" s="122"/>
      <c r="R25" s="122"/>
      <c r="S25" s="122"/>
      <c r="T25" s="122"/>
      <c r="U25" s="122">
        <v>1</v>
      </c>
      <c r="V25" s="56"/>
      <c r="W25" s="265"/>
      <c r="X25" s="8" t="s">
        <v>294</v>
      </c>
    </row>
    <row r="26" spans="1:24" ht="24" customHeight="1">
      <c r="A26" s="217"/>
      <c r="B26" s="235"/>
      <c r="C26" s="225"/>
      <c r="D26" s="49" t="s">
        <v>192</v>
      </c>
      <c r="E26" s="79">
        <v>3</v>
      </c>
      <c r="F26" s="37" t="s">
        <v>195</v>
      </c>
      <c r="G26" s="259"/>
      <c r="H26" s="260"/>
      <c r="I26" s="2"/>
      <c r="J26" s="2"/>
      <c r="K26" s="5">
        <v>1</v>
      </c>
      <c r="L26" s="262"/>
      <c r="M26" s="264"/>
      <c r="N26" s="56"/>
      <c r="O26" s="56"/>
      <c r="P26" s="56"/>
      <c r="Q26" s="56"/>
      <c r="R26" s="56"/>
      <c r="S26" s="56"/>
      <c r="T26" s="56"/>
      <c r="U26" s="56"/>
      <c r="V26" s="56"/>
      <c r="W26" s="246"/>
      <c r="X26" s="59" t="s">
        <v>345</v>
      </c>
    </row>
    <row r="27" spans="1:24" ht="15">
      <c r="A27" s="217">
        <v>8</v>
      </c>
      <c r="B27" s="235" t="s">
        <v>196</v>
      </c>
      <c r="C27" s="225" t="s">
        <v>182</v>
      </c>
      <c r="D27" s="37" t="s">
        <v>197</v>
      </c>
      <c r="E27" s="79">
        <v>1</v>
      </c>
      <c r="F27" s="37" t="s">
        <v>199</v>
      </c>
      <c r="G27" s="259" t="s">
        <v>258</v>
      </c>
      <c r="H27" s="260">
        <v>273.11</v>
      </c>
      <c r="I27" s="2"/>
      <c r="J27" s="2"/>
      <c r="K27" s="5"/>
      <c r="L27" s="261" t="s">
        <v>284</v>
      </c>
      <c r="M27" s="257" t="s">
        <v>277</v>
      </c>
      <c r="N27" s="57"/>
      <c r="O27" s="121">
        <v>1</v>
      </c>
      <c r="P27" s="56"/>
      <c r="Q27" s="56"/>
      <c r="R27" s="56"/>
      <c r="S27" s="56"/>
      <c r="T27" s="56"/>
      <c r="U27" s="56"/>
      <c r="V27" s="56"/>
      <c r="W27" s="245">
        <v>47.18</v>
      </c>
      <c r="X27" s="8" t="s">
        <v>345</v>
      </c>
    </row>
    <row r="28" spans="1:24" ht="26.25">
      <c r="A28" s="217"/>
      <c r="B28" s="235"/>
      <c r="C28" s="225"/>
      <c r="D28" s="37" t="s">
        <v>198</v>
      </c>
      <c r="E28" s="79">
        <v>2</v>
      </c>
      <c r="F28" s="37" t="s">
        <v>200</v>
      </c>
      <c r="G28" s="259"/>
      <c r="H28" s="260"/>
      <c r="I28" s="2"/>
      <c r="J28" s="2"/>
      <c r="K28" s="5"/>
      <c r="L28" s="262"/>
      <c r="M28" s="258"/>
      <c r="N28" s="57"/>
      <c r="O28" s="57"/>
      <c r="P28" s="57"/>
      <c r="Q28" s="57"/>
      <c r="R28" s="121">
        <v>1</v>
      </c>
      <c r="S28" s="56"/>
      <c r="T28" s="56"/>
      <c r="U28" s="56"/>
      <c r="V28" s="56"/>
      <c r="W28" s="246"/>
      <c r="X28" s="8" t="s">
        <v>294</v>
      </c>
    </row>
    <row r="29" spans="1:24" ht="15" customHeight="1">
      <c r="A29" s="10"/>
      <c r="B29" s="244" t="s">
        <v>23</v>
      </c>
      <c r="C29" s="244"/>
      <c r="D29" s="244"/>
      <c r="E29" s="7">
        <f>SUM(E28,E26,E23,E20,E18,E15,E12,E10)</f>
        <v>21</v>
      </c>
      <c r="F29" s="83"/>
      <c r="G29" s="83"/>
      <c r="H29" s="17">
        <f>SUM(H8:H28)</f>
        <v>2835.27</v>
      </c>
      <c r="I29" s="17"/>
      <c r="J29" s="17"/>
      <c r="K29" s="11">
        <f>SUM(K8:K28)</f>
        <v>2</v>
      </c>
      <c r="L29" s="11"/>
      <c r="M29" s="11"/>
      <c r="N29" s="11">
        <f t="shared" ref="N29:W29" si="0">SUM(N8:N28)</f>
        <v>1</v>
      </c>
      <c r="O29" s="11">
        <f t="shared" si="0"/>
        <v>3</v>
      </c>
      <c r="P29" s="11">
        <f t="shared" si="0"/>
        <v>0</v>
      </c>
      <c r="Q29" s="11">
        <f t="shared" si="0"/>
        <v>0</v>
      </c>
      <c r="R29" s="11">
        <f>SUM(R8:R28)</f>
        <v>4</v>
      </c>
      <c r="S29" s="11">
        <f t="shared" si="0"/>
        <v>4</v>
      </c>
      <c r="T29" s="11">
        <f t="shared" si="0"/>
        <v>2</v>
      </c>
      <c r="U29" s="11">
        <f t="shared" si="0"/>
        <v>2</v>
      </c>
      <c r="V29" s="11">
        <f t="shared" si="0"/>
        <v>0</v>
      </c>
      <c r="W29" s="17">
        <f t="shared" si="0"/>
        <v>725.35</v>
      </c>
      <c r="X29" s="107"/>
    </row>
  </sheetData>
  <mergeCells count="93"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H8:H10"/>
    <mergeCell ref="A13:A15"/>
    <mergeCell ref="B13:B15"/>
    <mergeCell ref="C13:C15"/>
    <mergeCell ref="G13:G15"/>
    <mergeCell ref="H13:H15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V26"/>
  <sheetViews>
    <sheetView view="pageBreakPreview" zoomScaleSheetLayoutView="100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O14" sqref="O1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68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8" t="str">
        <f>Patna!A2</f>
        <v>Progress Report for the construction of Girls Hostel (2009-10)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>
      <c r="A3" s="228" t="s">
        <v>330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41" t="str">
        <f>Summary!V3</f>
        <v>Date:-31.05.2014</v>
      </c>
      <c r="V3" s="242"/>
    </row>
    <row r="4" spans="1:22" ht="25.5" customHeight="1">
      <c r="A4" s="217" t="s">
        <v>325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08" t="s">
        <v>16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6" t="s">
        <v>21</v>
      </c>
      <c r="V5" s="215" t="s">
        <v>14</v>
      </c>
    </row>
    <row r="6" spans="1:22" ht="24" customHeight="1">
      <c r="A6" s="206"/>
      <c r="B6" s="206"/>
      <c r="C6" s="206"/>
      <c r="D6" s="206"/>
      <c r="E6" s="206"/>
      <c r="F6" s="206"/>
      <c r="G6" s="206"/>
      <c r="H6" s="206"/>
      <c r="I6" s="204" t="s">
        <v>7</v>
      </c>
      <c r="J6" s="206" t="s">
        <v>272</v>
      </c>
      <c r="K6" s="206" t="s">
        <v>273</v>
      </c>
      <c r="L6" s="216" t="s">
        <v>15</v>
      </c>
      <c r="M6" s="205" t="s">
        <v>10</v>
      </c>
      <c r="N6" s="206" t="s">
        <v>9</v>
      </c>
      <c r="O6" s="209" t="s">
        <v>17</v>
      </c>
      <c r="P6" s="209"/>
      <c r="Q6" s="206" t="s">
        <v>18</v>
      </c>
      <c r="R6" s="206"/>
      <c r="S6" s="227" t="s">
        <v>13</v>
      </c>
      <c r="T6" s="207" t="s">
        <v>8</v>
      </c>
      <c r="U6" s="206"/>
      <c r="V6" s="215"/>
    </row>
    <row r="7" spans="1:22" ht="19.5" customHeight="1">
      <c r="A7" s="206"/>
      <c r="B7" s="206"/>
      <c r="C7" s="206"/>
      <c r="D7" s="206"/>
      <c r="E7" s="206"/>
      <c r="F7" s="206"/>
      <c r="G7" s="206"/>
      <c r="H7" s="206"/>
      <c r="I7" s="204"/>
      <c r="J7" s="206"/>
      <c r="K7" s="206"/>
      <c r="L7" s="216"/>
      <c r="M7" s="205"/>
      <c r="N7" s="206"/>
      <c r="O7" s="38" t="s">
        <v>11</v>
      </c>
      <c r="P7" s="38" t="s">
        <v>12</v>
      </c>
      <c r="Q7" s="38" t="s">
        <v>11</v>
      </c>
      <c r="R7" s="38" t="s">
        <v>12</v>
      </c>
      <c r="S7" s="227"/>
      <c r="T7" s="207"/>
      <c r="U7" s="206"/>
      <c r="V7" s="215"/>
    </row>
    <row r="8" spans="1:22" ht="13.5" customHeight="1">
      <c r="A8" s="223">
        <v>1</v>
      </c>
      <c r="B8" s="292" t="s">
        <v>41</v>
      </c>
      <c r="C8" s="224" t="s">
        <v>42</v>
      </c>
      <c r="D8" s="49" t="s">
        <v>43</v>
      </c>
      <c r="E8" s="109">
        <v>1</v>
      </c>
      <c r="F8" s="37" t="s">
        <v>50</v>
      </c>
      <c r="G8" s="284" t="s">
        <v>230</v>
      </c>
      <c r="H8" s="285">
        <v>418.03</v>
      </c>
      <c r="I8" s="27"/>
      <c r="J8" s="257" t="s">
        <v>285</v>
      </c>
      <c r="K8" s="257" t="s">
        <v>277</v>
      </c>
      <c r="L8" s="52"/>
      <c r="M8" s="52"/>
      <c r="N8" s="52"/>
      <c r="O8" s="52"/>
      <c r="P8" s="52"/>
      <c r="Q8" s="52"/>
      <c r="R8" s="52"/>
      <c r="S8" s="52">
        <v>1</v>
      </c>
      <c r="T8" s="53"/>
      <c r="U8" s="286">
        <v>210.08</v>
      </c>
      <c r="V8" s="1"/>
    </row>
    <row r="9" spans="1:22" ht="16.5" customHeight="1">
      <c r="A9" s="223"/>
      <c r="B9" s="292"/>
      <c r="C9" s="224"/>
      <c r="D9" s="49" t="s">
        <v>44</v>
      </c>
      <c r="E9" s="109">
        <v>2</v>
      </c>
      <c r="F9" s="37" t="s">
        <v>51</v>
      </c>
      <c r="G9" s="284"/>
      <c r="H9" s="285"/>
      <c r="I9" s="27"/>
      <c r="J9" s="275"/>
      <c r="K9" s="275"/>
      <c r="L9" s="52"/>
      <c r="M9" s="52"/>
      <c r="N9" s="52"/>
      <c r="O9" s="52"/>
      <c r="P9" s="52"/>
      <c r="Q9" s="52"/>
      <c r="R9" s="52"/>
      <c r="S9" s="52">
        <v>1</v>
      </c>
      <c r="T9" s="53"/>
      <c r="U9" s="286"/>
      <c r="V9" s="2" t="s">
        <v>295</v>
      </c>
    </row>
    <row r="10" spans="1:22" ht="15.75" customHeight="1">
      <c r="A10" s="223"/>
      <c r="B10" s="292"/>
      <c r="C10" s="224"/>
      <c r="D10" s="49" t="s">
        <v>45</v>
      </c>
      <c r="E10" s="109">
        <v>3</v>
      </c>
      <c r="F10" s="37" t="s">
        <v>52</v>
      </c>
      <c r="G10" s="284"/>
      <c r="H10" s="285"/>
      <c r="I10" s="27"/>
      <c r="J10" s="258"/>
      <c r="K10" s="258"/>
      <c r="L10" s="52"/>
      <c r="M10" s="52"/>
      <c r="N10" s="52"/>
      <c r="O10" s="52"/>
      <c r="P10" s="52"/>
      <c r="Q10" s="52"/>
      <c r="R10" s="52">
        <v>1</v>
      </c>
      <c r="S10" s="53"/>
      <c r="T10" s="53"/>
      <c r="U10" s="286"/>
      <c r="V10" s="1"/>
    </row>
    <row r="11" spans="1:22" ht="15" customHeight="1">
      <c r="A11" s="223">
        <v>2</v>
      </c>
      <c r="B11" s="223" t="s">
        <v>46</v>
      </c>
      <c r="C11" s="224" t="s">
        <v>42</v>
      </c>
      <c r="D11" s="49" t="s">
        <v>47</v>
      </c>
      <c r="E11" s="109">
        <v>1</v>
      </c>
      <c r="F11" s="37" t="s">
        <v>53</v>
      </c>
      <c r="G11" s="290" t="s">
        <v>267</v>
      </c>
      <c r="H11" s="285">
        <v>422.44</v>
      </c>
      <c r="I11" s="27"/>
      <c r="J11" s="266"/>
      <c r="K11" s="266"/>
      <c r="L11" s="53"/>
      <c r="M11" s="53"/>
      <c r="N11" s="53"/>
      <c r="O11" s="53"/>
      <c r="P11" s="53"/>
      <c r="Q11" s="53"/>
      <c r="R11" s="53"/>
      <c r="S11" s="53"/>
      <c r="T11" s="53"/>
      <c r="U11" s="287"/>
      <c r="V11" s="1"/>
    </row>
    <row r="12" spans="1:22" ht="20.25" customHeight="1">
      <c r="A12" s="223"/>
      <c r="B12" s="223"/>
      <c r="C12" s="224"/>
      <c r="D12" s="49" t="s">
        <v>48</v>
      </c>
      <c r="E12" s="109">
        <v>2</v>
      </c>
      <c r="F12" s="37" t="s">
        <v>54</v>
      </c>
      <c r="G12" s="290"/>
      <c r="H12" s="285"/>
      <c r="I12" s="27"/>
      <c r="J12" s="267"/>
      <c r="K12" s="267"/>
      <c r="L12" s="53"/>
      <c r="M12" s="53"/>
      <c r="N12" s="53"/>
      <c r="O12" s="53"/>
      <c r="P12" s="53"/>
      <c r="Q12" s="53"/>
      <c r="R12" s="53"/>
      <c r="S12" s="53"/>
      <c r="T12" s="53"/>
      <c r="U12" s="287"/>
      <c r="V12" s="1"/>
    </row>
    <row r="13" spans="1:22" ht="23.25" customHeight="1">
      <c r="A13" s="223"/>
      <c r="B13" s="223"/>
      <c r="C13" s="224"/>
      <c r="D13" s="49" t="s">
        <v>49</v>
      </c>
      <c r="E13" s="109">
        <v>3</v>
      </c>
      <c r="F13" s="37" t="s">
        <v>55</v>
      </c>
      <c r="G13" s="290"/>
      <c r="H13" s="285"/>
      <c r="I13" s="27"/>
      <c r="J13" s="268"/>
      <c r="K13" s="268"/>
      <c r="L13" s="53"/>
      <c r="M13" s="53"/>
      <c r="N13" s="53"/>
      <c r="O13" s="53"/>
      <c r="P13" s="53"/>
      <c r="Q13" s="53"/>
      <c r="R13" s="53"/>
      <c r="S13" s="53"/>
      <c r="T13" s="53"/>
      <c r="U13" s="287"/>
      <c r="V13" s="1"/>
    </row>
    <row r="14" spans="1:22" ht="29.25" customHeight="1">
      <c r="A14" s="223">
        <v>3</v>
      </c>
      <c r="B14" s="223" t="s">
        <v>56</v>
      </c>
      <c r="C14" s="224" t="s">
        <v>42</v>
      </c>
      <c r="D14" s="37" t="s">
        <v>57</v>
      </c>
      <c r="E14" s="109">
        <v>1</v>
      </c>
      <c r="F14" s="37" t="s">
        <v>60</v>
      </c>
      <c r="G14" s="290" t="s">
        <v>267</v>
      </c>
      <c r="H14" s="285">
        <v>429.49</v>
      </c>
      <c r="I14" s="27"/>
      <c r="J14" s="266"/>
      <c r="K14" s="266"/>
      <c r="L14" s="53"/>
      <c r="M14" s="53"/>
      <c r="N14" s="53"/>
      <c r="O14" s="53"/>
      <c r="P14" s="53"/>
      <c r="Q14" s="53"/>
      <c r="R14" s="53"/>
      <c r="S14" s="53"/>
      <c r="T14" s="53"/>
      <c r="U14" s="288"/>
      <c r="V14" s="1"/>
    </row>
    <row r="15" spans="1:22" ht="13.5" customHeight="1">
      <c r="A15" s="223"/>
      <c r="B15" s="223"/>
      <c r="C15" s="224"/>
      <c r="D15" s="37" t="s">
        <v>58</v>
      </c>
      <c r="E15" s="109">
        <v>2</v>
      </c>
      <c r="F15" s="37" t="s">
        <v>61</v>
      </c>
      <c r="G15" s="290"/>
      <c r="H15" s="285"/>
      <c r="I15" s="27"/>
      <c r="J15" s="267"/>
      <c r="K15" s="267"/>
      <c r="L15" s="53"/>
      <c r="M15" s="53"/>
      <c r="N15" s="53"/>
      <c r="O15" s="53"/>
      <c r="P15" s="53"/>
      <c r="Q15" s="53"/>
      <c r="R15" s="53"/>
      <c r="S15" s="53"/>
      <c r="T15" s="53"/>
      <c r="U15" s="288"/>
      <c r="V15" s="1"/>
    </row>
    <row r="16" spans="1:22" ht="12.75" customHeight="1">
      <c r="A16" s="223"/>
      <c r="B16" s="223"/>
      <c r="C16" s="224"/>
      <c r="D16" s="48" t="s">
        <v>59</v>
      </c>
      <c r="E16" s="109">
        <v>3</v>
      </c>
      <c r="F16" s="37" t="s">
        <v>62</v>
      </c>
      <c r="G16" s="290"/>
      <c r="H16" s="285"/>
      <c r="I16" s="27"/>
      <c r="J16" s="268"/>
      <c r="K16" s="268"/>
      <c r="L16" s="53"/>
      <c r="M16" s="53"/>
      <c r="N16" s="53"/>
      <c r="O16" s="53"/>
      <c r="P16" s="53"/>
      <c r="Q16" s="53"/>
      <c r="R16" s="53"/>
      <c r="S16" s="53"/>
      <c r="T16" s="53"/>
      <c r="U16" s="288"/>
      <c r="V16" s="1"/>
    </row>
    <row r="17" spans="1:22">
      <c r="A17" s="223">
        <v>4</v>
      </c>
      <c r="B17" s="223" t="s">
        <v>63</v>
      </c>
      <c r="C17" s="224" t="s">
        <v>42</v>
      </c>
      <c r="D17" s="49" t="s">
        <v>64</v>
      </c>
      <c r="E17" s="110">
        <v>1</v>
      </c>
      <c r="F17" s="37" t="s">
        <v>67</v>
      </c>
      <c r="G17" s="290" t="s">
        <v>267</v>
      </c>
      <c r="H17" s="293">
        <v>416.75</v>
      </c>
      <c r="I17" s="27"/>
      <c r="J17" s="266"/>
      <c r="K17" s="266"/>
      <c r="L17" s="53"/>
      <c r="M17" s="53"/>
      <c r="N17" s="53"/>
      <c r="O17" s="53"/>
      <c r="P17" s="53"/>
      <c r="Q17" s="53"/>
      <c r="R17" s="53"/>
      <c r="S17" s="53"/>
      <c r="T17" s="53"/>
      <c r="U17" s="289"/>
      <c r="V17" s="1"/>
    </row>
    <row r="18" spans="1:22">
      <c r="A18" s="223"/>
      <c r="B18" s="223"/>
      <c r="C18" s="224"/>
      <c r="D18" s="49" t="s">
        <v>65</v>
      </c>
      <c r="E18" s="110">
        <v>2</v>
      </c>
      <c r="F18" s="37" t="s">
        <v>68</v>
      </c>
      <c r="G18" s="290"/>
      <c r="H18" s="293"/>
      <c r="I18" s="27"/>
      <c r="J18" s="267"/>
      <c r="K18" s="267"/>
      <c r="L18" s="53"/>
      <c r="M18" s="53"/>
      <c r="N18" s="53"/>
      <c r="O18" s="53"/>
      <c r="P18" s="53"/>
      <c r="Q18" s="53"/>
      <c r="R18" s="53"/>
      <c r="S18" s="53"/>
      <c r="T18" s="53"/>
      <c r="U18" s="289"/>
      <c r="V18" s="1"/>
    </row>
    <row r="19" spans="1:22" ht="15.75" customHeight="1">
      <c r="A19" s="223"/>
      <c r="B19" s="223"/>
      <c r="C19" s="224"/>
      <c r="D19" s="49" t="s">
        <v>66</v>
      </c>
      <c r="E19" s="110">
        <v>3</v>
      </c>
      <c r="F19" s="37" t="s">
        <v>69</v>
      </c>
      <c r="G19" s="290"/>
      <c r="H19" s="293"/>
      <c r="I19" s="27"/>
      <c r="J19" s="268"/>
      <c r="K19" s="268"/>
      <c r="L19" s="53"/>
      <c r="M19" s="53"/>
      <c r="N19" s="53"/>
      <c r="O19" s="53"/>
      <c r="P19" s="53"/>
      <c r="Q19" s="53"/>
      <c r="R19" s="53"/>
      <c r="S19" s="53"/>
      <c r="T19" s="53"/>
      <c r="U19" s="289"/>
      <c r="V19" s="1"/>
    </row>
    <row r="20" spans="1:22" ht="18.75" customHeight="1">
      <c r="A20" s="223">
        <v>5</v>
      </c>
      <c r="B20" s="223" t="s">
        <v>70</v>
      </c>
      <c r="C20" s="224" t="s">
        <v>42</v>
      </c>
      <c r="D20" s="49" t="s">
        <v>71</v>
      </c>
      <c r="E20" s="110">
        <v>1</v>
      </c>
      <c r="F20" s="37" t="s">
        <v>74</v>
      </c>
      <c r="G20" s="290" t="s">
        <v>231</v>
      </c>
      <c r="H20" s="285">
        <v>414.91</v>
      </c>
      <c r="I20" s="27"/>
      <c r="J20" s="257" t="s">
        <v>285</v>
      </c>
      <c r="K20" s="257" t="s">
        <v>277</v>
      </c>
      <c r="L20" s="52"/>
      <c r="M20" s="52"/>
      <c r="N20" s="52"/>
      <c r="O20" s="52"/>
      <c r="P20" s="52"/>
      <c r="Q20" s="52"/>
      <c r="R20" s="52"/>
      <c r="S20" s="52">
        <v>1</v>
      </c>
      <c r="T20" s="53"/>
      <c r="U20" s="286">
        <v>222.16</v>
      </c>
      <c r="V20" s="1"/>
    </row>
    <row r="21" spans="1:22" ht="25.5" customHeight="1">
      <c r="A21" s="223"/>
      <c r="B21" s="223"/>
      <c r="C21" s="224"/>
      <c r="D21" s="49" t="s">
        <v>72</v>
      </c>
      <c r="E21" s="110">
        <v>2</v>
      </c>
      <c r="F21" s="37" t="s">
        <v>75</v>
      </c>
      <c r="G21" s="290"/>
      <c r="H21" s="285"/>
      <c r="I21" s="27"/>
      <c r="J21" s="275"/>
      <c r="K21" s="275"/>
      <c r="L21" s="52"/>
      <c r="M21" s="52"/>
      <c r="N21" s="52"/>
      <c r="O21" s="52"/>
      <c r="P21" s="52"/>
      <c r="Q21" s="52"/>
      <c r="R21" s="52"/>
      <c r="S21" s="52">
        <v>1</v>
      </c>
      <c r="T21" s="53"/>
      <c r="U21" s="286"/>
      <c r="V21" s="2" t="s">
        <v>295</v>
      </c>
    </row>
    <row r="22" spans="1:22">
      <c r="A22" s="223"/>
      <c r="B22" s="223"/>
      <c r="C22" s="224"/>
      <c r="D22" s="49" t="s">
        <v>73</v>
      </c>
      <c r="E22" s="110">
        <v>3</v>
      </c>
      <c r="F22" s="37" t="s">
        <v>76</v>
      </c>
      <c r="G22" s="290"/>
      <c r="H22" s="285"/>
      <c r="I22" s="27"/>
      <c r="J22" s="258"/>
      <c r="K22" s="258"/>
      <c r="L22" s="52"/>
      <c r="M22" s="52"/>
      <c r="N22" s="52"/>
      <c r="O22" s="52"/>
      <c r="P22" s="52"/>
      <c r="Q22" s="52"/>
      <c r="R22" s="52">
        <v>1</v>
      </c>
      <c r="S22" s="53"/>
      <c r="T22" s="53"/>
      <c r="U22" s="286"/>
      <c r="V22" s="1"/>
    </row>
    <row r="23" spans="1:22" ht="39" customHeight="1">
      <c r="A23" s="223">
        <v>6</v>
      </c>
      <c r="B23" s="223" t="s">
        <v>77</v>
      </c>
      <c r="C23" s="224" t="s">
        <v>42</v>
      </c>
      <c r="D23" s="37" t="s">
        <v>78</v>
      </c>
      <c r="E23" s="110">
        <v>1</v>
      </c>
      <c r="F23" s="37" t="s">
        <v>80</v>
      </c>
      <c r="G23" s="290" t="s">
        <v>232</v>
      </c>
      <c r="H23" s="291">
        <v>273.7</v>
      </c>
      <c r="I23" s="27"/>
      <c r="J23" s="257" t="s">
        <v>285</v>
      </c>
      <c r="K23" s="257" t="s">
        <v>296</v>
      </c>
      <c r="L23" s="52"/>
      <c r="M23" s="52"/>
      <c r="N23" s="52"/>
      <c r="O23" s="52"/>
      <c r="P23" s="52">
        <v>1</v>
      </c>
      <c r="Q23" s="53"/>
      <c r="R23" s="53"/>
      <c r="S23" s="53"/>
      <c r="T23" s="53"/>
      <c r="U23" s="286">
        <v>44.2</v>
      </c>
      <c r="V23" s="1"/>
    </row>
    <row r="24" spans="1:22" ht="26.25" customHeight="1">
      <c r="A24" s="223"/>
      <c r="B24" s="223"/>
      <c r="C24" s="224"/>
      <c r="D24" s="48" t="s">
        <v>79</v>
      </c>
      <c r="E24" s="110">
        <v>2</v>
      </c>
      <c r="F24" s="37" t="s">
        <v>81</v>
      </c>
      <c r="G24" s="290"/>
      <c r="H24" s="291"/>
      <c r="I24" s="27"/>
      <c r="J24" s="258"/>
      <c r="K24" s="258"/>
      <c r="L24" s="73"/>
      <c r="M24" s="73">
        <v>1</v>
      </c>
      <c r="O24" s="53"/>
      <c r="P24" s="53"/>
      <c r="Q24" s="53"/>
      <c r="R24" s="53"/>
      <c r="S24" s="53"/>
      <c r="T24" s="53"/>
      <c r="U24" s="286"/>
      <c r="V24" s="2" t="s">
        <v>347</v>
      </c>
    </row>
    <row r="25" spans="1:22" ht="16.5" customHeight="1">
      <c r="A25" s="4"/>
      <c r="B25" s="244" t="s">
        <v>23</v>
      </c>
      <c r="C25" s="244"/>
      <c r="D25" s="244"/>
      <c r="E25" s="104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0</v>
      </c>
      <c r="J25" s="16"/>
      <c r="K25" s="89"/>
      <c r="L25" s="16">
        <f t="shared" ref="L25:U25" si="0">SUM(L8:L24)</f>
        <v>0</v>
      </c>
      <c r="M25" s="16">
        <f>SUM(M8:M24)</f>
        <v>1</v>
      </c>
      <c r="N25" s="16">
        <f t="shared" si="0"/>
        <v>0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2</v>
      </c>
      <c r="S25" s="16">
        <f>SUM(S8:S24)</f>
        <v>4</v>
      </c>
      <c r="T25" s="16">
        <f t="shared" si="0"/>
        <v>0</v>
      </c>
      <c r="U25" s="16">
        <f t="shared" si="0"/>
        <v>476.44</v>
      </c>
      <c r="V25" s="1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K23:K24"/>
    <mergeCell ref="J23:J24"/>
    <mergeCell ref="A3:T3"/>
    <mergeCell ref="J11:J13"/>
    <mergeCell ref="K11:K13"/>
    <mergeCell ref="K14:K16"/>
    <mergeCell ref="J14:J16"/>
    <mergeCell ref="J20:J22"/>
    <mergeCell ref="K20:K22"/>
    <mergeCell ref="A4:V4"/>
    <mergeCell ref="U3:V3"/>
    <mergeCell ref="J6:J7"/>
    <mergeCell ref="K6:K7"/>
    <mergeCell ref="J8:J10"/>
    <mergeCell ref="K8:K10"/>
    <mergeCell ref="A20:A22"/>
    <mergeCell ref="G20:G22"/>
    <mergeCell ref="H20:H22"/>
    <mergeCell ref="H17:H19"/>
    <mergeCell ref="G14:G16"/>
    <mergeCell ref="A14:A16"/>
    <mergeCell ref="C17:C19"/>
    <mergeCell ref="A11:A13"/>
    <mergeCell ref="B11:B13"/>
    <mergeCell ref="C11:C13"/>
    <mergeCell ref="K17:K19"/>
    <mergeCell ref="J17:J19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G23:G24"/>
    <mergeCell ref="H23:H24"/>
    <mergeCell ref="B23:B24"/>
    <mergeCell ref="A23:A24"/>
    <mergeCell ref="B20:B22"/>
    <mergeCell ref="C20:C22"/>
    <mergeCell ref="C5:C7"/>
    <mergeCell ref="D5:D7"/>
    <mergeCell ref="E5:E7"/>
    <mergeCell ref="A17:A19"/>
    <mergeCell ref="B17:B19"/>
    <mergeCell ref="A8:A10"/>
    <mergeCell ref="B8:B10"/>
    <mergeCell ref="C8:C10"/>
    <mergeCell ref="B25:D25"/>
    <mergeCell ref="G8:G10"/>
    <mergeCell ref="H8:H10"/>
    <mergeCell ref="C23:C24"/>
    <mergeCell ref="U8:U10"/>
    <mergeCell ref="U11:U13"/>
    <mergeCell ref="U14:U16"/>
    <mergeCell ref="U17:U19"/>
    <mergeCell ref="U20:U22"/>
    <mergeCell ref="U23:U24"/>
    <mergeCell ref="G17:G19"/>
    <mergeCell ref="H14:H16"/>
    <mergeCell ref="B14:B16"/>
    <mergeCell ref="C14:C16"/>
    <mergeCell ref="G11:G13"/>
    <mergeCell ref="H11:H13"/>
  </mergeCells>
  <pageMargins left="0.12" right="0.05" top="0.13" bottom="0.13" header="0.13" footer="0.13"/>
  <pageSetup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6" sqref="K16:K17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68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style="106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8" t="str">
        <f>Patna!A2</f>
        <v>Progress Report for the construction of Girls Hostel (2009-10)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>
      <c r="A3" s="210" t="s">
        <v>331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96"/>
      <c r="U3" s="241" t="str">
        <f>Summary!V3</f>
        <v>Date:-31.05.2014</v>
      </c>
      <c r="V3" s="242"/>
    </row>
    <row r="4" spans="1:22" ht="25.5" customHeight="1">
      <c r="A4" s="217" t="s">
        <v>326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08" t="s">
        <v>16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6" t="s">
        <v>21</v>
      </c>
      <c r="V5" s="206" t="s">
        <v>14</v>
      </c>
    </row>
    <row r="6" spans="1:22" ht="24" customHeight="1">
      <c r="A6" s="206"/>
      <c r="B6" s="206"/>
      <c r="C6" s="206"/>
      <c r="D6" s="206"/>
      <c r="E6" s="206"/>
      <c r="F6" s="206"/>
      <c r="G6" s="206"/>
      <c r="H6" s="206"/>
      <c r="I6" s="204" t="s">
        <v>7</v>
      </c>
      <c r="J6" s="206" t="s">
        <v>272</v>
      </c>
      <c r="K6" s="206" t="s">
        <v>273</v>
      </c>
      <c r="L6" s="216" t="s">
        <v>15</v>
      </c>
      <c r="M6" s="205" t="s">
        <v>10</v>
      </c>
      <c r="N6" s="206" t="s">
        <v>9</v>
      </c>
      <c r="O6" s="209" t="s">
        <v>17</v>
      </c>
      <c r="P6" s="209"/>
      <c r="Q6" s="206" t="s">
        <v>18</v>
      </c>
      <c r="R6" s="206"/>
      <c r="S6" s="227" t="s">
        <v>13</v>
      </c>
      <c r="T6" s="207" t="s">
        <v>8</v>
      </c>
      <c r="U6" s="206"/>
      <c r="V6" s="206"/>
    </row>
    <row r="7" spans="1:22" ht="19.5" customHeight="1">
      <c r="A7" s="206"/>
      <c r="B7" s="206"/>
      <c r="C7" s="206"/>
      <c r="D7" s="206"/>
      <c r="E7" s="206"/>
      <c r="F7" s="206"/>
      <c r="G7" s="206"/>
      <c r="H7" s="206"/>
      <c r="I7" s="204"/>
      <c r="J7" s="206"/>
      <c r="K7" s="206"/>
      <c r="L7" s="216"/>
      <c r="M7" s="205"/>
      <c r="N7" s="206"/>
      <c r="O7" s="78" t="s">
        <v>11</v>
      </c>
      <c r="P7" s="78" t="s">
        <v>12</v>
      </c>
      <c r="Q7" s="78" t="s">
        <v>11</v>
      </c>
      <c r="R7" s="78" t="s">
        <v>12</v>
      </c>
      <c r="S7" s="227"/>
      <c r="T7" s="207"/>
      <c r="U7" s="206"/>
      <c r="V7" s="206"/>
    </row>
    <row r="8" spans="1:22" ht="27" customHeight="1">
      <c r="A8" s="223">
        <v>1</v>
      </c>
      <c r="B8" s="223" t="s">
        <v>108</v>
      </c>
      <c r="C8" s="224" t="s">
        <v>109</v>
      </c>
      <c r="D8" s="37" t="s">
        <v>110</v>
      </c>
      <c r="E8" s="98">
        <v>1</v>
      </c>
      <c r="F8" s="37" t="s">
        <v>245</v>
      </c>
      <c r="G8" s="259" t="s">
        <v>237</v>
      </c>
      <c r="H8" s="293">
        <v>282.45999999999998</v>
      </c>
      <c r="I8" s="27"/>
      <c r="J8" s="257" t="s">
        <v>285</v>
      </c>
      <c r="K8" s="264" t="s">
        <v>277</v>
      </c>
      <c r="L8" s="52"/>
      <c r="M8" s="52"/>
      <c r="N8" s="52"/>
      <c r="O8" s="52"/>
      <c r="P8" s="52"/>
      <c r="Q8" s="52"/>
      <c r="R8" s="52">
        <v>1</v>
      </c>
      <c r="S8" s="53"/>
      <c r="T8" s="53"/>
      <c r="U8" s="294">
        <v>58.31</v>
      </c>
      <c r="V8" s="2"/>
    </row>
    <row r="9" spans="1:22" ht="29.25" customHeight="1">
      <c r="A9" s="223"/>
      <c r="B9" s="223"/>
      <c r="C9" s="224"/>
      <c r="D9" s="37" t="s">
        <v>111</v>
      </c>
      <c r="E9" s="98">
        <v>2</v>
      </c>
      <c r="F9" s="37" t="s">
        <v>246</v>
      </c>
      <c r="G9" s="259"/>
      <c r="H9" s="293"/>
      <c r="I9" s="27"/>
      <c r="J9" s="258"/>
      <c r="K9" s="264"/>
      <c r="L9" s="52"/>
      <c r="M9" s="52">
        <v>1</v>
      </c>
      <c r="N9" s="53"/>
      <c r="O9" s="53"/>
      <c r="P9" s="53"/>
      <c r="Q9" s="53"/>
      <c r="R9" s="53"/>
      <c r="S9" s="53"/>
      <c r="T9" s="53"/>
      <c r="U9" s="294"/>
      <c r="V9" s="2" t="s">
        <v>344</v>
      </c>
    </row>
    <row r="10" spans="1:22" ht="14.25" customHeight="1">
      <c r="A10" s="223">
        <v>2</v>
      </c>
      <c r="B10" s="223" t="s">
        <v>112</v>
      </c>
      <c r="C10" s="224" t="s">
        <v>109</v>
      </c>
      <c r="D10" s="37" t="s">
        <v>113</v>
      </c>
      <c r="E10" s="98">
        <v>1</v>
      </c>
      <c r="F10" s="37" t="s">
        <v>248</v>
      </c>
      <c r="G10" s="259" t="s">
        <v>259</v>
      </c>
      <c r="H10" s="293">
        <v>427.48</v>
      </c>
      <c r="I10" s="27"/>
      <c r="J10" s="257" t="s">
        <v>286</v>
      </c>
      <c r="K10" s="257" t="s">
        <v>277</v>
      </c>
      <c r="L10" s="52"/>
      <c r="M10" s="52"/>
      <c r="N10" s="52"/>
      <c r="O10" s="52"/>
      <c r="P10" s="52"/>
      <c r="Q10" s="52">
        <v>1</v>
      </c>
      <c r="R10" s="53"/>
      <c r="S10" s="53"/>
      <c r="T10" s="53"/>
      <c r="U10" s="294">
        <v>158.91</v>
      </c>
      <c r="V10" s="2"/>
    </row>
    <row r="11" spans="1:22" ht="30">
      <c r="A11" s="223"/>
      <c r="B11" s="223"/>
      <c r="C11" s="224"/>
      <c r="D11" s="37" t="s">
        <v>114</v>
      </c>
      <c r="E11" s="98">
        <v>2</v>
      </c>
      <c r="F11" s="37" t="s">
        <v>247</v>
      </c>
      <c r="G11" s="259"/>
      <c r="H11" s="293"/>
      <c r="I11" s="27"/>
      <c r="J11" s="275"/>
      <c r="K11" s="275"/>
      <c r="L11" s="52"/>
      <c r="M11" s="52"/>
      <c r="N11" s="52"/>
      <c r="O11" s="52"/>
      <c r="P11" s="52"/>
      <c r="Q11" s="52"/>
      <c r="R11" s="52">
        <v>1</v>
      </c>
      <c r="S11" s="53"/>
      <c r="T11" s="53"/>
      <c r="U11" s="294"/>
      <c r="V11" s="2" t="s">
        <v>294</v>
      </c>
    </row>
    <row r="12" spans="1:22" ht="13.5" customHeight="1">
      <c r="A12" s="223"/>
      <c r="B12" s="223"/>
      <c r="C12" s="224"/>
      <c r="D12" s="80" t="s">
        <v>115</v>
      </c>
      <c r="E12" s="98">
        <v>3</v>
      </c>
      <c r="F12" s="37" t="s">
        <v>116</v>
      </c>
      <c r="G12" s="259"/>
      <c r="H12" s="293"/>
      <c r="I12" s="27"/>
      <c r="J12" s="258"/>
      <c r="K12" s="258"/>
      <c r="L12" s="52"/>
      <c r="M12" s="52"/>
      <c r="N12" s="52"/>
      <c r="O12" s="52">
        <v>1</v>
      </c>
      <c r="P12" s="53"/>
      <c r="Q12" s="53"/>
      <c r="R12" s="53"/>
      <c r="S12" s="53"/>
      <c r="T12" s="53"/>
      <c r="U12" s="294"/>
      <c r="V12" s="2"/>
    </row>
    <row r="13" spans="1:22" ht="15" customHeight="1">
      <c r="A13" s="223">
        <v>3</v>
      </c>
      <c r="B13" s="223" t="s">
        <v>117</v>
      </c>
      <c r="C13" s="224" t="s">
        <v>109</v>
      </c>
      <c r="D13" s="37" t="s">
        <v>118</v>
      </c>
      <c r="E13" s="98">
        <v>1</v>
      </c>
      <c r="F13" s="37" t="s">
        <v>251</v>
      </c>
      <c r="G13" s="259" t="s">
        <v>264</v>
      </c>
      <c r="H13" s="293">
        <v>421.92</v>
      </c>
      <c r="I13" s="27">
        <v>1</v>
      </c>
      <c r="J13" s="266"/>
      <c r="K13" s="257" t="s">
        <v>277</v>
      </c>
      <c r="L13" s="53"/>
      <c r="M13" s="53"/>
      <c r="N13" s="53"/>
      <c r="O13" s="53"/>
      <c r="P13" s="53"/>
      <c r="Q13" s="53"/>
      <c r="R13" s="53"/>
      <c r="S13" s="53"/>
      <c r="T13" s="53"/>
      <c r="U13" s="294">
        <v>41.27</v>
      </c>
      <c r="V13" s="2" t="s">
        <v>349</v>
      </c>
    </row>
    <row r="14" spans="1:22" ht="25.5" customHeight="1">
      <c r="A14" s="223"/>
      <c r="B14" s="223"/>
      <c r="C14" s="224"/>
      <c r="D14" s="37" t="s">
        <v>119</v>
      </c>
      <c r="E14" s="98">
        <v>2</v>
      </c>
      <c r="F14" s="37" t="s">
        <v>250</v>
      </c>
      <c r="G14" s="259"/>
      <c r="H14" s="293"/>
      <c r="I14" s="27"/>
      <c r="J14" s="267"/>
      <c r="K14" s="275"/>
      <c r="L14" s="52"/>
      <c r="M14" s="52">
        <v>1</v>
      </c>
      <c r="N14" s="53"/>
      <c r="O14" s="53"/>
      <c r="P14" s="53"/>
      <c r="Q14" s="53"/>
      <c r="R14" s="53"/>
      <c r="S14" s="53"/>
      <c r="T14" s="53"/>
      <c r="U14" s="294"/>
      <c r="V14" s="2" t="s">
        <v>349</v>
      </c>
    </row>
    <row r="15" spans="1:22" ht="16.5" customHeight="1">
      <c r="A15" s="223"/>
      <c r="B15" s="223"/>
      <c r="C15" s="224"/>
      <c r="D15" s="37" t="s">
        <v>120</v>
      </c>
      <c r="E15" s="98">
        <v>3</v>
      </c>
      <c r="F15" s="37" t="s">
        <v>121</v>
      </c>
      <c r="G15" s="259"/>
      <c r="H15" s="293"/>
      <c r="I15" s="27"/>
      <c r="J15" s="268"/>
      <c r="K15" s="258"/>
      <c r="L15" s="52"/>
      <c r="M15" s="52"/>
      <c r="N15" s="52"/>
      <c r="O15" s="52">
        <v>1</v>
      </c>
      <c r="P15" s="53"/>
      <c r="Q15" s="53"/>
      <c r="R15" s="53"/>
      <c r="S15" s="53"/>
      <c r="T15" s="53"/>
      <c r="U15" s="294"/>
      <c r="V15" s="2"/>
    </row>
    <row r="16" spans="1:22" ht="14.25" customHeight="1">
      <c r="A16" s="223">
        <v>4</v>
      </c>
      <c r="B16" s="223" t="s">
        <v>122</v>
      </c>
      <c r="C16" s="224" t="s">
        <v>109</v>
      </c>
      <c r="D16" s="49" t="s">
        <v>123</v>
      </c>
      <c r="E16" s="98">
        <v>1</v>
      </c>
      <c r="F16" s="37" t="s">
        <v>125</v>
      </c>
      <c r="G16" s="259" t="s">
        <v>260</v>
      </c>
      <c r="H16" s="295">
        <v>287.39999999999998</v>
      </c>
      <c r="I16" s="27">
        <v>1</v>
      </c>
      <c r="J16" s="257" t="s">
        <v>287</v>
      </c>
      <c r="K16" s="266" t="s">
        <v>277</v>
      </c>
      <c r="L16" s="53"/>
      <c r="M16" s="53"/>
      <c r="N16" s="53"/>
      <c r="O16" s="53"/>
      <c r="P16" s="53"/>
      <c r="Q16" s="53"/>
      <c r="R16" s="53"/>
      <c r="S16" s="53"/>
      <c r="T16" s="53"/>
      <c r="U16" s="294">
        <v>48.44</v>
      </c>
      <c r="V16" s="2"/>
    </row>
    <row r="17" spans="1:22" ht="14.25" customHeight="1">
      <c r="A17" s="223"/>
      <c r="B17" s="223"/>
      <c r="C17" s="224"/>
      <c r="D17" s="49" t="s">
        <v>124</v>
      </c>
      <c r="E17" s="98">
        <v>2</v>
      </c>
      <c r="F17" s="37" t="s">
        <v>126</v>
      </c>
      <c r="G17" s="259"/>
      <c r="H17" s="295"/>
      <c r="I17" s="27"/>
      <c r="J17" s="258"/>
      <c r="K17" s="268"/>
      <c r="L17" s="52"/>
      <c r="M17" s="52"/>
      <c r="N17" s="52"/>
      <c r="O17" s="52"/>
      <c r="P17" s="52">
        <v>1</v>
      </c>
      <c r="Q17" s="53"/>
      <c r="R17" s="53"/>
      <c r="S17" s="53"/>
      <c r="T17" s="53"/>
      <c r="U17" s="294"/>
      <c r="V17" s="2"/>
    </row>
    <row r="18" spans="1:22" ht="14.25" customHeight="1">
      <c r="A18" s="223">
        <v>5</v>
      </c>
      <c r="B18" s="223" t="s">
        <v>127</v>
      </c>
      <c r="C18" s="224" t="s">
        <v>109</v>
      </c>
      <c r="D18" s="37" t="s">
        <v>128</v>
      </c>
      <c r="E18" s="98">
        <v>1</v>
      </c>
      <c r="F18" s="37" t="s">
        <v>244</v>
      </c>
      <c r="G18" s="259" t="s">
        <v>259</v>
      </c>
      <c r="H18" s="293">
        <v>427.61</v>
      </c>
      <c r="I18" s="27"/>
      <c r="J18" s="257" t="s">
        <v>286</v>
      </c>
      <c r="K18" s="257" t="s">
        <v>277</v>
      </c>
      <c r="L18" s="52"/>
      <c r="M18" s="52"/>
      <c r="N18" s="52"/>
      <c r="O18" s="52">
        <v>1</v>
      </c>
      <c r="P18" s="53"/>
      <c r="Q18" s="53"/>
      <c r="R18" s="53"/>
      <c r="S18" s="53"/>
      <c r="T18" s="53"/>
      <c r="U18" s="294">
        <v>91.5</v>
      </c>
      <c r="V18" s="2"/>
    </row>
    <row r="19" spans="1:22" ht="14.25" customHeight="1">
      <c r="A19" s="223"/>
      <c r="B19" s="223"/>
      <c r="C19" s="224"/>
      <c r="D19" s="80" t="s">
        <v>129</v>
      </c>
      <c r="E19" s="98">
        <v>2</v>
      </c>
      <c r="F19" s="37" t="s">
        <v>249</v>
      </c>
      <c r="G19" s="259"/>
      <c r="H19" s="293"/>
      <c r="I19" s="27"/>
      <c r="J19" s="275"/>
      <c r="K19" s="275"/>
      <c r="L19" s="52"/>
      <c r="M19" s="52"/>
      <c r="N19" s="52"/>
      <c r="O19" s="52">
        <v>1</v>
      </c>
      <c r="P19" s="53"/>
      <c r="Q19" s="53"/>
      <c r="R19" s="53"/>
      <c r="S19" s="53"/>
      <c r="T19" s="53"/>
      <c r="U19" s="294"/>
      <c r="V19" s="2"/>
    </row>
    <row r="20" spans="1:22" ht="14.25" customHeight="1">
      <c r="A20" s="223"/>
      <c r="B20" s="223"/>
      <c r="C20" s="224"/>
      <c r="D20" s="80" t="s">
        <v>130</v>
      </c>
      <c r="E20" s="98">
        <v>3</v>
      </c>
      <c r="F20" s="37" t="s">
        <v>131</v>
      </c>
      <c r="G20" s="259"/>
      <c r="H20" s="293"/>
      <c r="I20" s="27"/>
      <c r="J20" s="258"/>
      <c r="K20" s="258"/>
      <c r="L20" s="52"/>
      <c r="M20" s="52">
        <v>1</v>
      </c>
      <c r="O20" s="53"/>
      <c r="P20" s="53"/>
      <c r="Q20" s="53"/>
      <c r="R20" s="53"/>
      <c r="S20" s="53"/>
      <c r="T20" s="53"/>
      <c r="U20" s="294"/>
      <c r="V20" s="2" t="s">
        <v>348</v>
      </c>
    </row>
    <row r="21" spans="1:22" ht="27" customHeight="1">
      <c r="A21" s="223">
        <v>6</v>
      </c>
      <c r="B21" s="223" t="s">
        <v>132</v>
      </c>
      <c r="C21" s="224" t="s">
        <v>133</v>
      </c>
      <c r="D21" s="49" t="s">
        <v>138</v>
      </c>
      <c r="E21" s="98">
        <v>1</v>
      </c>
      <c r="F21" s="37" t="s">
        <v>140</v>
      </c>
      <c r="G21" s="259" t="s">
        <v>238</v>
      </c>
      <c r="H21" s="293">
        <v>273.19</v>
      </c>
      <c r="I21" s="27">
        <v>1</v>
      </c>
      <c r="J21" s="66"/>
      <c r="K21" s="66"/>
      <c r="L21" s="53"/>
      <c r="M21" s="53"/>
      <c r="N21" s="53"/>
      <c r="O21" s="53"/>
      <c r="P21" s="53"/>
      <c r="Q21" s="53"/>
      <c r="R21" s="53"/>
      <c r="S21" s="53"/>
      <c r="T21" s="53"/>
      <c r="U21" s="294">
        <v>32.07</v>
      </c>
      <c r="V21" s="60" t="s">
        <v>345</v>
      </c>
    </row>
    <row r="22" spans="1:22" ht="14.25" customHeight="1">
      <c r="A22" s="223"/>
      <c r="B22" s="223"/>
      <c r="C22" s="224"/>
      <c r="D22" s="49" t="s">
        <v>139</v>
      </c>
      <c r="E22" s="98">
        <v>2</v>
      </c>
      <c r="F22" s="37" t="s">
        <v>141</v>
      </c>
      <c r="G22" s="259"/>
      <c r="H22" s="293"/>
      <c r="I22" s="27"/>
      <c r="J22" s="66"/>
      <c r="K22" s="66"/>
      <c r="L22" s="52"/>
      <c r="M22" s="52"/>
      <c r="N22" s="52"/>
      <c r="O22" s="52"/>
      <c r="P22" s="52"/>
      <c r="Q22" s="52">
        <v>1</v>
      </c>
      <c r="R22" s="53"/>
      <c r="S22" s="53"/>
      <c r="T22" s="53"/>
      <c r="U22" s="294"/>
      <c r="V22" s="2" t="s">
        <v>345</v>
      </c>
    </row>
    <row r="23" spans="1:22" ht="14.25" customHeight="1">
      <c r="A23" s="223">
        <v>7</v>
      </c>
      <c r="B23" s="223" t="s">
        <v>142</v>
      </c>
      <c r="C23" s="224" t="s">
        <v>133</v>
      </c>
      <c r="D23" s="37" t="s">
        <v>134</v>
      </c>
      <c r="E23" s="98">
        <v>1</v>
      </c>
      <c r="F23" s="37" t="s">
        <v>136</v>
      </c>
      <c r="G23" s="259" t="s">
        <v>239</v>
      </c>
      <c r="H23" s="293">
        <v>269.55</v>
      </c>
      <c r="I23" s="27"/>
      <c r="J23" s="266"/>
      <c r="K23" s="264" t="s">
        <v>277</v>
      </c>
      <c r="L23" s="52"/>
      <c r="M23" s="52"/>
      <c r="N23" s="52">
        <v>1</v>
      </c>
      <c r="O23" s="53"/>
      <c r="P23" s="53"/>
      <c r="Q23" s="53"/>
      <c r="R23" s="53"/>
      <c r="S23" s="53"/>
      <c r="T23" s="53"/>
      <c r="U23" s="294">
        <v>25.02</v>
      </c>
      <c r="V23" s="2"/>
    </row>
    <row r="24" spans="1:22" ht="55.5" customHeight="1">
      <c r="A24" s="223"/>
      <c r="B24" s="223"/>
      <c r="C24" s="224"/>
      <c r="D24" s="37" t="s">
        <v>135</v>
      </c>
      <c r="E24" s="98">
        <v>2</v>
      </c>
      <c r="F24" s="37" t="s">
        <v>137</v>
      </c>
      <c r="G24" s="259"/>
      <c r="H24" s="293"/>
      <c r="I24" s="27"/>
      <c r="J24" s="268"/>
      <c r="K24" s="264"/>
      <c r="L24" s="52"/>
      <c r="M24" s="52">
        <v>1</v>
      </c>
      <c r="N24" s="53"/>
      <c r="O24" s="53"/>
      <c r="P24" s="53"/>
      <c r="Q24" s="53"/>
      <c r="R24" s="53"/>
      <c r="S24" s="53"/>
      <c r="T24" s="53"/>
      <c r="U24" s="294"/>
      <c r="V24" s="2"/>
    </row>
    <row r="25" spans="1:22" ht="16.5" customHeight="1">
      <c r="A25" s="4"/>
      <c r="B25" s="244" t="s">
        <v>23</v>
      </c>
      <c r="C25" s="244"/>
      <c r="D25" s="244"/>
      <c r="E25" s="108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81"/>
      <c r="L25" s="16">
        <f t="shared" ref="L25:U25" si="0">SUM(L8:L24)</f>
        <v>0</v>
      </c>
      <c r="M25" s="16">
        <f t="shared" si="0"/>
        <v>4</v>
      </c>
      <c r="N25" s="16">
        <f t="shared" si="0"/>
        <v>1</v>
      </c>
      <c r="O25" s="16">
        <f t="shared" si="0"/>
        <v>4</v>
      </c>
      <c r="P25" s="16">
        <f>SUM(P8:P24)</f>
        <v>1</v>
      </c>
      <c r="Q25" s="16">
        <f t="shared" si="0"/>
        <v>2</v>
      </c>
      <c r="R25" s="16">
        <f>SUM(R8:R24)</f>
        <v>2</v>
      </c>
      <c r="S25" s="16">
        <f t="shared" si="0"/>
        <v>0</v>
      </c>
      <c r="T25" s="16">
        <f t="shared" si="0"/>
        <v>0</v>
      </c>
      <c r="U25" s="16">
        <f t="shared" si="0"/>
        <v>455.52</v>
      </c>
      <c r="V25" s="2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</mergeCells>
  <pageMargins left="0.12" right="0.05" top="0.13" bottom="0.13" header="0.13" footer="0.1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2014-07-31T06:22:16Z</cp:lastPrinted>
  <dcterms:created xsi:type="dcterms:W3CDTF">2012-03-01T16:49:07Z</dcterms:created>
  <dcterms:modified xsi:type="dcterms:W3CDTF">2014-07-31T09:48:19Z</dcterms:modified>
</cp:coreProperties>
</file>